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65" yWindow="65356" windowWidth="1843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<sst xmlns="http://schemas.openxmlformats.org/spreadsheetml/2006/main" count="648" uniqueCount="105">
  <si>
    <t>«Прочие нужды»</t>
  </si>
  <si>
    <t>Прочие нужды</t>
  </si>
  <si>
    <t>местный бюджет</t>
  </si>
  <si>
    <t>Капитальные вложения</t>
  </si>
  <si>
    <t>Новая редакция;«Развитие Пышминского городского округа до 2025 года»</t>
  </si>
  <si>
    <t>всего</t>
  </si>
  <si>
    <t>1</t>
  </si>
  <si>
    <t>ПЛАН МЕРОПРИЯТИЙ</t>
  </si>
  <si>
    <t>№ строки</t>
  </si>
  <si>
    <t>областной бюджет</t>
  </si>
  <si>
    <t>Всего по направлению «Прочие нужды», в том числе:</t>
  </si>
  <si>
    <t>ВСЕГО ПО ПОДПРОГРАММЕ 1, В ТОМ ЧИСЛЕ:</t>
  </si>
  <si>
    <t>Мероприятие 1. Осуществление государственного полномочия Свердловской области по предоставлению отдельным категориям граждан компенсаций расходов на оплату ЖКУ</t>
  </si>
  <si>
    <t/>
  </si>
  <si>
    <t>1.1.3.1.</t>
  </si>
  <si>
    <t>False</t>
  </si>
  <si>
    <t>Мероприятие 3. Работы направленные  на обслуживание и списание объектов муниципального казенного имущества</t>
  </si>
  <si>
    <t>Мероприятие 2. Экспертиза и оценка стоимости муниципального  имущества (бесхозяйного имущества)</t>
  </si>
  <si>
    <t>1.1.1.1.</t>
  </si>
  <si>
    <t>1.2.2.3.</t>
  </si>
  <si>
    <t>ВСЕГО ПО ПОДПРОГРАММЕ 3, В ТОМ ЧИСЛЕ:</t>
  </si>
  <si>
    <t>Мероприятие 1. Работы по технической инвентаризации, кадастровые работы, регистрация прав в отношении земельных участков и объектов муниципального имущества</t>
  </si>
  <si>
    <t>Номера целевых показателей, на достижение которых направлены мероприятия</t>
  </si>
  <si>
    <t>ВСЕГО ПО МУНИЦИПАЛЬНОЙ ПРОГРАММЕ, В ТОМ ЧИСЛЕ:</t>
  </si>
  <si>
    <t>по выполнению муниципальной программы</t>
  </si>
  <si>
    <t>Наименование мероприятия/Источники расходов на финансирование</t>
  </si>
  <si>
    <t>Ready</t>
  </si>
  <si>
    <t>Приложение № 2 к муниципальной программе  «Развитие Гаринского городского округа до 2028 года»</t>
  </si>
  <si>
    <t xml:space="preserve">  «Развитие Гаринского городского округа до 2028 года»</t>
  </si>
  <si>
    <t xml:space="preserve">Мероприятие 1. Мониторинг реализации Стратегии социально-экономического развития Гаринского городского округа до 2030 года
</t>
  </si>
  <si>
    <t>Мероприятие 2. Осушествление государственных полномочий Свердловской области по созданию административных комиссий</t>
  </si>
  <si>
    <t>Мероприятие 1. Предоставление субсидий на возмещение затрат  в области морского и  речного транспорта в навигационный пероиод</t>
  </si>
  <si>
    <t>Мероприятие 2. Предоставление субсидий на финансовое обеспечение затрат в области речного транспорта в межнавигационный период</t>
  </si>
  <si>
    <t>Мероприятие 2. Организация работы межведомственной комиссии по вопросам укрепления финансовой самостоятельности бюджета Гаринского городского округа</t>
  </si>
  <si>
    <t>ПОДПРОГРАММА  1. «СОВЕРШЕНСТВОВАНИЕ СОЦИАЛЬНО-ЭКОНОМИЧЕСКОЙ ПОЛИТИКИ НА ТЕРРИТОРИИ ГАРИНСКОГО ГОРОДСКОГО ОКРУГА»</t>
  </si>
  <si>
    <t>федеральный бюджет</t>
  </si>
  <si>
    <t>внебюджетные источники</t>
  </si>
  <si>
    <t>х</t>
  </si>
  <si>
    <t>ПОДПРОГРАММА  2. «ИНФОРМАЦИОННОЕ ОБЩЕСТВО ГАРИНСКОГО ГОРОДСКОГО ОКРУГА»</t>
  </si>
  <si>
    <t>ВСЕГО ПО ПОДПРОГРАММЕ 2, В ТОМ ЧИСЛЕ:</t>
  </si>
  <si>
    <t>ПОДПРОГРАММА  3. «СОЦИАЛЬНАЯ ПОДДЕРЖКА ОТДЕЛЬНЫХ КАТЕГОРИЙ ГРАЖДАН»</t>
  </si>
  <si>
    <t>Мероприятие 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</si>
  <si>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ПОДПРОГРАММА 4. «ОРГАНИЗАЦИЯ ПОХОРОННОГО ДЕЛА В ГАРИНСКОМ ГОРОДСКОМ ОКРУГЕ»</t>
  </si>
  <si>
    <t>ВСЕГО ПО ПОДПРОГРАММЕ 4, В ТОМ ЧИСЛЕ:</t>
  </si>
  <si>
    <t xml:space="preserve"> «Прочие нужды»</t>
  </si>
  <si>
    <t>ПОДПРОГРАММА  5. «УПРАВЛЕНИЕ МУНИЦИПАЛЬНЫМ ИМУЩЕСТВОМ»</t>
  </si>
  <si>
    <t>ВСЕГО ПО ПОДПРОГРАММЕ 5, В ТОМ ЧИСЛЕ:</t>
  </si>
  <si>
    <t>ПОДПРОГРАММА  6. «ОБЕСПЕЧЕНИЕ  РЕАЛИЗАЦИИ МУНИЦИПАЛЬНОЙ ПРОГРАММЫ «РАЗВИТИЕ ГАРИНСКОГО ГОРОДСКОГО ОКРУГА ДО 2028 ГОДА»</t>
  </si>
  <si>
    <t>ВСЕГО ПО ПОДПРОГРАММЕ 6, В ТОМ ЧИСЛЕ:</t>
  </si>
  <si>
    <t>Мероприятие 1. Обеспечение деятельности органов местного самоуправления (центральный аппарат администрации)</t>
  </si>
  <si>
    <t>ВСЕГО ПО ПОДПРОГРАММЕ 7, В ТОМ ЧИСЛЕ:</t>
  </si>
  <si>
    <t>ПОДПРОГРАММА  7. «ОБЕСПЕЧЕНИЕ  ТРАНСПОРТНОГО ОБСЛУЖИВАНИЯ В ТРУДНОДОСТУПНЫЕ НАСЕЛЕННЫЕ ПУНКТЫ ГАРИНСКОГО ГОРОДСКОГО ОКРУГА</t>
  </si>
  <si>
    <t>Мероприятие 2.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</si>
  <si>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ПОДПРОГРАММА  8 «Обеспечение первичного воинского учета , на территории где отсутствуют военные коммисариаты»  </t>
  </si>
  <si>
    <t>Мероприятие 3. Подготовка доклада главы Гаринского городского округа о достигнутых значениях показателей для оценки эффективности деятельности органов местного самоуправления</t>
  </si>
  <si>
    <t>Мероприятие 4. Подготовка доклада об осуществлении муниципального контроля (надзора) на территории Гаринского городского округа</t>
  </si>
  <si>
    <t>Мероприятие 5. Предоставление гранта в форме субсидии  на реализацию мероприятий  по размещению информации о деятельности ОМС</t>
  </si>
  <si>
    <t>1.6.1.1.                       1.6.2.1.</t>
  </si>
  <si>
    <t>2.1.1.1.</t>
  </si>
  <si>
    <t>Мероприятие 1. Содержание официального сайта администрации Гаринского городского округа</t>
  </si>
  <si>
    <t>3.1.1.1.</t>
  </si>
  <si>
    <t>3.1.1.2.</t>
  </si>
  <si>
    <t xml:space="preserve">3.1.1.3.                    </t>
  </si>
  <si>
    <t>4.1.1.2.</t>
  </si>
  <si>
    <t>5.2.1.1.</t>
  </si>
  <si>
    <t>5.2.1.2.                                  5.2.1.3.</t>
  </si>
  <si>
    <t>7.1.1.1.</t>
  </si>
  <si>
    <t>8.1.1.1.</t>
  </si>
  <si>
    <t>2023 год</t>
  </si>
  <si>
    <t>2024 год</t>
  </si>
  <si>
    <t>2025 год</t>
  </si>
  <si>
    <t>2026 год</t>
  </si>
  <si>
    <t>2027 год</t>
  </si>
  <si>
    <t>2028 год</t>
  </si>
  <si>
    <t xml:space="preserve">Мероприятие 5. Осуществление государственного полномочия Свердловской области по предоставлению гражданам, мер социальной поддержки по частичному освобождению от платы за коммунальные услуги </t>
  </si>
  <si>
    <t>3.1.2.1.</t>
  </si>
  <si>
    <t>3.1.1.4.</t>
  </si>
  <si>
    <t>7.1.1.2.</t>
  </si>
  <si>
    <t>Мероприятие 3. Осуществление государственных полномочий по составлению списков кандидатов в присяжные заседатели федеральных судей общей юрисдикции по муниципальному образованию, расположенному на территории Свердловской области</t>
  </si>
  <si>
    <t xml:space="preserve">Мероприятие 1. Осуществление первичного воинского учета , на территории где отсутствуют военные комиссариаты»  </t>
  </si>
  <si>
    <t xml:space="preserve">Мероприятие 2. Санитарное содержание кладбищ </t>
  </si>
  <si>
    <t>Мероприятие 4. Обеспечение деятельности подведомственных  учреждений МКУ "Городское хозяйство"</t>
  </si>
  <si>
    <t>Мероприятие 5. Осуществление государственных полномочий по определению перечня должностных лиц, уполномоченных составлять протокола об административных правонарушениях , предусмотренных законом  Свердловской области</t>
  </si>
  <si>
    <t>ВСЕГО ПО ПОДПРОГРАММЕ 8  ТОМ ЧИСЛЕ:</t>
  </si>
  <si>
    <t>ВСЕГО ПО ПОДПРОГРАММЕ 9, В ТОМ ЧИСЛЕ:</t>
  </si>
  <si>
    <t>ВСЕГО ПО направлению в том числе:</t>
  </si>
  <si>
    <t>Мероприятие 1 Обеспечение подключения и широкополосного доступа сельских территорий к высокоскоростной сети "Интернет", всего, из них:</t>
  </si>
  <si>
    <t>9.1.1.1.</t>
  </si>
  <si>
    <t>1.2.2.1.                 1.2.2.2.</t>
  </si>
  <si>
    <t xml:space="preserve">Мероприятие 1. Ремонт ограждения кладбищ </t>
  </si>
  <si>
    <t>9.2.1.1.</t>
  </si>
  <si>
    <t xml:space="preserve">  6.1.1.2.</t>
  </si>
  <si>
    <t>6.1.1.1.</t>
  </si>
  <si>
    <t>Подпрограмма 9. Комплексное развитие сельских территорий Гаринского городского округа</t>
  </si>
  <si>
    <r>
      <t>Подпрограмма 10 О</t>
    </r>
    <r>
      <rPr>
        <b/>
        <sz val="10"/>
        <rFont val="Times New Roman"/>
        <family val="1"/>
      </rPr>
      <t>казание поддержки социально ориентированным некоммерческим организациям (далее - СО НКО)</t>
    </r>
  </si>
  <si>
    <t>ВСЕГО ПО ПОДПРОГРАММЕ 10, В ТОМ ЧИСЛЕ:</t>
  </si>
  <si>
    <t xml:space="preserve">внебюджетные источники </t>
  </si>
  <si>
    <t>ВСЕГО ПО направлению в т.ч.</t>
  </si>
  <si>
    <t>Мероприятие 1 Субсидия социально ориентированным некоммерческим организациям</t>
  </si>
  <si>
    <t>10.1.1.1.</t>
  </si>
  <si>
    <t>Мероприятие 4. Организация по осуществлению государственных полномочий по предоставлению отдельным категориям граждан компенсации расходов на оплату ЖКУ (содержание отдела по выплате компенсации и социальным выплатам)</t>
  </si>
  <si>
    <t>6.1.1.4.</t>
  </si>
  <si>
    <t>6.1.1.5.</t>
  </si>
  <si>
    <t>6.1.1.3.</t>
  </si>
  <si>
    <t>Мероприятие 2 Обеспечение работы  дизельэлектростанции в  труднодоступных населенных пунктах , всего, из них: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</si>
</sst>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[$-FC19]d\ mmmm\ yyyy\ &quot;г.&quot;"/>
    <numFmt numFmtId="186" formatCode="###\ ###\ ##0.0"/>
    <numFmt numFmtId="187" formatCode="_-* #,##0.00000\ &quot;₽&quot;_-;\-* #,##0.00000\ &quot;₽&quot;_-;_-* &quot;-&quot;?????\ &quot;₽&quot;_-;_-@_-"/>
    <numFmt numFmtId="188" formatCode="_-* #,##0.00000\ _₽_-;\-* #,##0.00000\ _₽_-;_-* &quot;-&quot;?????\ _₽_-;_-@_-"/>
    <numFmt numFmtId="189" formatCode="0.00000"/>
    <numFmt numFmtId="190" formatCode="_-* #,##0.00000_р_._-;\-* #,##0.00000_р_._-;_-* &quot;-&quot;???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_ ;\-#,##0.00000\ 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Liberation Serif"/>
      <family val="1"/>
    </font>
    <font>
      <sz val="11"/>
      <name val="Liberation Serif"/>
      <family val="1"/>
    </font>
    <font>
      <sz val="10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b/>
      <sz val="12"/>
      <name val="Liberation Serif"/>
      <family val="1"/>
    </font>
    <font>
      <b/>
      <sz val="9"/>
      <color indexed="8"/>
      <name val="Liberation Serif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Liberation Serif"/>
      <family val="1"/>
    </font>
    <font>
      <b/>
      <sz val="10"/>
      <color indexed="8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2"/>
      <color rgb="FF00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49" fontId="14" fillId="0" borderId="1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right" wrapText="1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0" borderId="0" xfId="0" applyNumberFormat="1" applyFont="1" applyBorder="1" applyAlignment="1">
      <alignment horizontal="right" wrapText="1"/>
    </xf>
    <xf numFmtId="1" fontId="14" fillId="0" borderId="10" xfId="0" applyNumberFormat="1" applyFont="1" applyBorder="1" applyAlignment="1">
      <alignment horizontal="center" vertical="top" wrapText="1"/>
    </xf>
    <xf numFmtId="0" fontId="14" fillId="0" borderId="12" xfId="0" applyNumberFormat="1" applyFont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left" vertical="top" wrapText="1"/>
    </xf>
    <xf numFmtId="0" fontId="16" fillId="33" borderId="10" xfId="0" applyNumberFormat="1" applyFont="1" applyFill="1" applyBorder="1" applyAlignment="1">
      <alignment horizontal="left" vertical="top" wrapText="1"/>
    </xf>
    <xf numFmtId="0" fontId="12" fillId="0" borderId="12" xfId="0" applyNumberFormat="1" applyFont="1" applyBorder="1" applyAlignment="1">
      <alignment horizontal="left" vertical="top" wrapText="1"/>
    </xf>
    <xf numFmtId="0" fontId="12" fillId="0" borderId="10" xfId="0" applyNumberFormat="1" applyFont="1" applyBorder="1" applyAlignment="1">
      <alignment horizontal="left" vertical="top" wrapText="1"/>
    </xf>
    <xf numFmtId="188" fontId="15" fillId="33" borderId="10" xfId="0" applyNumberFormat="1" applyFont="1" applyFill="1" applyBorder="1" applyAlignment="1">
      <alignment horizontal="right" vertical="top" wrapText="1"/>
    </xf>
    <xf numFmtId="189" fontId="12" fillId="0" borderId="12" xfId="0" applyNumberFormat="1" applyFont="1" applyBorder="1" applyAlignment="1">
      <alignment horizontal="right" vertical="top" wrapText="1"/>
    </xf>
    <xf numFmtId="189" fontId="15" fillId="33" borderId="10" xfId="0" applyNumberFormat="1" applyFont="1" applyFill="1" applyBorder="1" applyAlignment="1">
      <alignment horizontal="right" vertical="top" wrapText="1"/>
    </xf>
    <xf numFmtId="189" fontId="14" fillId="0" borderId="12" xfId="0" applyNumberFormat="1" applyFont="1" applyBorder="1" applyAlignment="1">
      <alignment horizontal="right" vertical="top" wrapText="1"/>
    </xf>
    <xf numFmtId="0" fontId="8" fillId="33" borderId="0" xfId="0" applyNumberFormat="1" applyFont="1" applyFill="1" applyBorder="1" applyAlignment="1">
      <alignment vertical="center"/>
    </xf>
    <xf numFmtId="189" fontId="16" fillId="33" borderId="10" xfId="0" applyNumberFormat="1" applyFont="1" applyFill="1" applyBorder="1" applyAlignment="1">
      <alignment horizontal="right" vertical="top" wrapText="1"/>
    </xf>
    <xf numFmtId="0" fontId="18" fillId="33" borderId="10" xfId="0" applyNumberFormat="1" applyFont="1" applyFill="1" applyBorder="1" applyAlignment="1">
      <alignment horizontal="left" vertical="top" wrapText="1"/>
    </xf>
    <xf numFmtId="189" fontId="15" fillId="33" borderId="12" xfId="0" applyNumberFormat="1" applyFont="1" applyFill="1" applyBorder="1" applyAlignment="1">
      <alignment horizontal="right" vertical="top" wrapText="1"/>
    </xf>
    <xf numFmtId="0" fontId="12" fillId="0" borderId="13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189" fontId="16" fillId="33" borderId="12" xfId="0" applyNumberFormat="1" applyFont="1" applyFill="1" applyBorder="1" applyAlignment="1">
      <alignment horizontal="right" vertical="top" wrapText="1"/>
    </xf>
    <xf numFmtId="0" fontId="15" fillId="33" borderId="10" xfId="0" applyNumberFormat="1" applyFont="1" applyFill="1" applyBorder="1" applyAlignment="1">
      <alignment horizontal="left" vertical="top" wrapText="1"/>
    </xf>
    <xf numFmtId="195" fontId="15" fillId="33" borderId="10" xfId="0" applyNumberFormat="1" applyFont="1" applyFill="1" applyBorder="1" applyAlignment="1">
      <alignment horizontal="right" vertical="top" wrapText="1"/>
    </xf>
    <xf numFmtId="188" fontId="16" fillId="33" borderId="10" xfId="0" applyNumberFormat="1" applyFont="1" applyFill="1" applyBorder="1" applyAlignment="1">
      <alignment horizontal="right" vertical="top" wrapText="1"/>
    </xf>
    <xf numFmtId="195" fontId="16" fillId="33" borderId="10" xfId="0" applyNumberFormat="1" applyFont="1" applyFill="1" applyBorder="1" applyAlignment="1">
      <alignment horizontal="right" vertical="top" wrapText="1"/>
    </xf>
    <xf numFmtId="0" fontId="48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15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5" fillId="33" borderId="15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0" fontId="16" fillId="33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17" fillId="0" borderId="14" xfId="0" applyNumberFormat="1" applyFont="1" applyBorder="1" applyAlignment="1">
      <alignment horizontal="left" vertical="top" wrapText="1"/>
    </xf>
    <xf numFmtId="0" fontId="17" fillId="0" borderId="15" xfId="0" applyNumberFormat="1" applyFont="1" applyBorder="1" applyAlignment="1">
      <alignment horizontal="left" vertical="top" wrapText="1"/>
    </xf>
    <xf numFmtId="0" fontId="17" fillId="0" borderId="13" xfId="0" applyNumberFormat="1" applyFont="1" applyBorder="1" applyAlignment="1">
      <alignment horizontal="left" vertical="top" wrapText="1"/>
    </xf>
    <xf numFmtId="0" fontId="15" fillId="33" borderId="13" xfId="0" applyNumberFormat="1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justify" vertical="center"/>
    </xf>
    <xf numFmtId="0" fontId="19" fillId="0" borderId="15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4" fillId="0" borderId="14" xfId="0" applyNumberFormat="1" applyFont="1" applyBorder="1" applyAlignment="1">
      <alignment horizontal="center" vertical="top" wrapText="1"/>
    </xf>
    <xf numFmtId="0" fontId="14" fillId="0" borderId="15" xfId="0" applyNumberFormat="1" applyFont="1" applyBorder="1" applyAlignment="1">
      <alignment horizontal="center" vertical="top" wrapText="1"/>
    </xf>
    <xf numFmtId="0" fontId="15" fillId="33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 horizontal="right" wrapText="1"/>
    </xf>
    <xf numFmtId="0" fontId="13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278"/>
  <sheetViews>
    <sheetView tabSelected="1" zoomScalePageLayoutView="0" workbookViewId="0" topLeftCell="A204">
      <selection activeCell="D255" sqref="D255"/>
    </sheetView>
  </sheetViews>
  <sheetFormatPr defaultColWidth="9.140625" defaultRowHeight="12.75" customHeight="1"/>
  <cols>
    <col min="1" max="1" width="7.421875" style="3" customWidth="1"/>
    <col min="2" max="2" width="22.28125" style="3" customWidth="1"/>
    <col min="3" max="3" width="14.421875" style="3" customWidth="1"/>
    <col min="4" max="9" width="14.7109375" style="3" customWidth="1"/>
    <col min="10" max="10" width="18.00390625" style="3" customWidth="1"/>
    <col min="11" max="14" width="9.140625" style="3" hidden="1" customWidth="1"/>
    <col min="15" max="16384" width="9.140625" style="3" customWidth="1"/>
  </cols>
  <sheetData>
    <row r="1" spans="1:2" ht="12.75" customHeight="1" hidden="1">
      <c r="A1" s="3" t="s">
        <v>26</v>
      </c>
      <c r="B1" s="3" t="str">
        <f>CONCATENATE("Приложение № 2 к муниципальной программе  ",SUBSTITUTE(RIGHT(MID(";"&amp;SUBSTITUTE(K2,";",REPT(";",999)),1,999*6),999),";",""))</f>
        <v>Приложение № 2 к муниципальной программе  «Развитие Пышминского городского округа до 2025 года»</v>
      </c>
    </row>
    <row r="2" spans="1:11" ht="69.75" customHeight="1">
      <c r="A2" s="10"/>
      <c r="B2" s="10"/>
      <c r="C2" s="10"/>
      <c r="D2" s="2"/>
      <c r="E2" s="2"/>
      <c r="F2" s="2"/>
      <c r="G2" s="2"/>
      <c r="H2" s="57" t="s">
        <v>27</v>
      </c>
      <c r="I2" s="58"/>
      <c r="J2" s="58"/>
      <c r="K2" s="3" t="s">
        <v>4</v>
      </c>
    </row>
    <row r="3" spans="1:10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s="5" customFormat="1" ht="14.25">
      <c r="A4" s="59" t="s">
        <v>24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25.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s="4" customFormat="1" ht="12.75" customHeight="1">
      <c r="A6" s="51" t="s">
        <v>8</v>
      </c>
      <c r="B6" s="51" t="s">
        <v>25</v>
      </c>
      <c r="C6" s="52" t="str">
        <f>CONCATENATE("Объёмы расходов на выполнение мероприятия за счёт всех источников ресурсного обеспечения,",M8)</f>
        <v>Объёмы расходов на выполнение мероприятия за счёт всех источников ресурсного обеспечения,тыс. руб.</v>
      </c>
      <c r="D6" s="53"/>
      <c r="E6" s="53"/>
      <c r="F6" s="53"/>
      <c r="G6" s="53"/>
      <c r="H6" s="53"/>
      <c r="I6" s="53"/>
      <c r="J6" s="51" t="s">
        <v>22</v>
      </c>
    </row>
    <row r="7" spans="1:10" s="4" customFormat="1" ht="69.75" customHeight="1">
      <c r="A7" s="51"/>
      <c r="B7" s="51"/>
      <c r="C7" s="1" t="s">
        <v>5</v>
      </c>
      <c r="D7" s="11" t="s">
        <v>68</v>
      </c>
      <c r="E7" s="11" t="s">
        <v>69</v>
      </c>
      <c r="F7" s="11" t="s">
        <v>70</v>
      </c>
      <c r="G7" s="11" t="s">
        <v>71</v>
      </c>
      <c r="H7" s="11" t="s">
        <v>72</v>
      </c>
      <c r="I7" s="11" t="s">
        <v>73</v>
      </c>
      <c r="J7" s="51"/>
    </row>
    <row r="8" spans="1:13" s="4" customFormat="1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3">
        <v>10</v>
      </c>
      <c r="M8" s="3" t="str">
        <f>IF(M9="False","тыс. руб.","руб.")</f>
        <v>тыс. руб.</v>
      </c>
    </row>
    <row r="9" spans="1:14" ht="51">
      <c r="A9" s="24">
        <v>1</v>
      </c>
      <c r="B9" s="14" t="s">
        <v>23</v>
      </c>
      <c r="C9" s="20">
        <f>SUM(D9+E9+F9+G9+H9+I9)</f>
        <v>280468.417</v>
      </c>
      <c r="D9" s="20">
        <f>SUM(D10+D11++D12+D13)</f>
        <v>54047.784</v>
      </c>
      <c r="E9" s="20">
        <f>SUM(E10+E11+E12+E13)</f>
        <v>53703.778</v>
      </c>
      <c r="F9" s="20">
        <f>SUM(F10+F11+F12+F13)</f>
        <v>53751.735</v>
      </c>
      <c r="G9" s="20">
        <f>SUM(G10+G11+G12+G13)</f>
        <v>39655.04</v>
      </c>
      <c r="H9" s="20">
        <f>SUM(H10+H11+H12+H13)</f>
        <v>39655.04</v>
      </c>
      <c r="I9" s="20">
        <f>SUM(I10+I11+I12+I13)</f>
        <v>39655.04</v>
      </c>
      <c r="J9" s="14" t="s">
        <v>37</v>
      </c>
      <c r="K9" s="6">
        <v>2020</v>
      </c>
      <c r="L9" s="8">
        <v>2025</v>
      </c>
      <c r="M9" s="8" t="s">
        <v>15</v>
      </c>
      <c r="N9" s="8" t="s">
        <v>6</v>
      </c>
    </row>
    <row r="10" spans="1:14" ht="12.75">
      <c r="A10" s="14">
        <v>2</v>
      </c>
      <c r="B10" s="15" t="s">
        <v>35</v>
      </c>
      <c r="C10" s="20">
        <f>SUM(D10+E10+F10+G10+H10+I10)</f>
        <v>0</v>
      </c>
      <c r="D10" s="20">
        <f aca="true" t="shared" si="0" ref="D10:I13">SUM(D15+D20)</f>
        <v>0</v>
      </c>
      <c r="E10" s="20">
        <f t="shared" si="0"/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14" t="s">
        <v>37</v>
      </c>
      <c r="K10" s="6"/>
      <c r="L10" s="8"/>
      <c r="M10" s="8"/>
      <c r="N10" s="8"/>
    </row>
    <row r="11" spans="1:14" ht="12.75">
      <c r="A11" s="15">
        <v>3</v>
      </c>
      <c r="B11" s="15" t="s">
        <v>9</v>
      </c>
      <c r="C11" s="23">
        <f>SUM(D11+E11+F11+G11+H11+I11)</f>
        <v>41629.399999999994</v>
      </c>
      <c r="D11" s="23">
        <f t="shared" si="0"/>
        <v>13620.2</v>
      </c>
      <c r="E11" s="23">
        <f t="shared" si="0"/>
        <v>13988.9</v>
      </c>
      <c r="F11" s="23">
        <f t="shared" si="0"/>
        <v>14020.3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15" t="s">
        <v>37</v>
      </c>
      <c r="K11" s="7">
        <v>2020</v>
      </c>
      <c r="L11" s="9">
        <v>2025</v>
      </c>
      <c r="M11" s="9" t="s">
        <v>15</v>
      </c>
      <c r="N11" s="9" t="s">
        <v>6</v>
      </c>
    </row>
    <row r="12" spans="1:14" ht="12.75">
      <c r="A12" s="15">
        <v>4</v>
      </c>
      <c r="B12" s="15" t="s">
        <v>2</v>
      </c>
      <c r="C12" s="23">
        <f>SUM(D12+E12+F12+G12+H12+I12)</f>
        <v>238839.01700000002</v>
      </c>
      <c r="D12" s="23">
        <f t="shared" si="0"/>
        <v>40427.584</v>
      </c>
      <c r="E12" s="23">
        <f t="shared" si="0"/>
        <v>39714.878</v>
      </c>
      <c r="F12" s="23">
        <f t="shared" si="0"/>
        <v>39731.435</v>
      </c>
      <c r="G12" s="23">
        <f t="shared" si="0"/>
        <v>39655.04</v>
      </c>
      <c r="H12" s="23">
        <v>39655.04</v>
      </c>
      <c r="I12" s="23">
        <f t="shared" si="0"/>
        <v>39655.04</v>
      </c>
      <c r="J12" s="15" t="s">
        <v>37</v>
      </c>
      <c r="K12" s="7"/>
      <c r="L12" s="9"/>
      <c r="M12" s="9"/>
      <c r="N12" s="9"/>
    </row>
    <row r="13" spans="1:14" ht="12.75">
      <c r="A13" s="15">
        <v>5</v>
      </c>
      <c r="B13" s="15" t="s">
        <v>36</v>
      </c>
      <c r="C13" s="23">
        <f>SUM(D13+E13+F13+G13+I13)</f>
        <v>0</v>
      </c>
      <c r="D13" s="23">
        <f t="shared" si="0"/>
        <v>0</v>
      </c>
      <c r="E13" s="23">
        <f t="shared" si="0"/>
        <v>0</v>
      </c>
      <c r="F13" s="23">
        <f t="shared" si="0"/>
        <v>0</v>
      </c>
      <c r="G13" s="23">
        <f t="shared" si="0"/>
        <v>0</v>
      </c>
      <c r="H13" s="23">
        <v>0</v>
      </c>
      <c r="I13" s="23">
        <f t="shared" si="0"/>
        <v>0</v>
      </c>
      <c r="J13" s="15" t="s">
        <v>37</v>
      </c>
      <c r="K13" s="7">
        <v>2020</v>
      </c>
      <c r="L13" s="9">
        <v>2025</v>
      </c>
      <c r="M13" s="9" t="s">
        <v>15</v>
      </c>
      <c r="N13" s="9" t="s">
        <v>6</v>
      </c>
    </row>
    <row r="14" spans="1:14" ht="12.75">
      <c r="A14" s="14">
        <v>6</v>
      </c>
      <c r="B14" s="54" t="s">
        <v>3</v>
      </c>
      <c r="C14" s="55"/>
      <c r="D14" s="55"/>
      <c r="E14" s="55"/>
      <c r="F14" s="55"/>
      <c r="G14" s="55"/>
      <c r="H14" s="55"/>
      <c r="I14" s="55"/>
      <c r="J14" s="56"/>
      <c r="K14" s="6">
        <v>2020</v>
      </c>
      <c r="L14" s="8">
        <v>2025</v>
      </c>
      <c r="M14" s="8" t="s">
        <v>15</v>
      </c>
      <c r="N14" s="8" t="s">
        <v>6</v>
      </c>
    </row>
    <row r="15" spans="1:14" ht="12.75">
      <c r="A15" s="14">
        <v>7</v>
      </c>
      <c r="B15" s="15" t="s">
        <v>35</v>
      </c>
      <c r="C15" s="20">
        <f>SUM(D15+E15+F15+G15+H15+I15)</f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14" t="s">
        <v>37</v>
      </c>
      <c r="K15" s="6"/>
      <c r="L15" s="8"/>
      <c r="M15" s="8"/>
      <c r="N15" s="8"/>
    </row>
    <row r="16" spans="1:14" ht="12.75">
      <c r="A16" s="14">
        <v>8</v>
      </c>
      <c r="B16" s="15" t="s">
        <v>9</v>
      </c>
      <c r="C16" s="20">
        <f>SUM(D16+E16+F16+G16+H16+I16)</f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14" t="s">
        <v>37</v>
      </c>
      <c r="K16" s="6"/>
      <c r="L16" s="8"/>
      <c r="M16" s="8"/>
      <c r="N16" s="8"/>
    </row>
    <row r="17" spans="1:14" ht="12.75">
      <c r="A17" s="14">
        <v>9</v>
      </c>
      <c r="B17" s="15" t="s">
        <v>2</v>
      </c>
      <c r="C17" s="20">
        <f>SUM(D17+E17+F17+G17+H17+I17)</f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14" t="s">
        <v>37</v>
      </c>
      <c r="K17" s="6"/>
      <c r="L17" s="8"/>
      <c r="M17" s="8"/>
      <c r="N17" s="8"/>
    </row>
    <row r="18" spans="1:14" ht="12.75">
      <c r="A18" s="15">
        <v>10</v>
      </c>
      <c r="B18" s="15" t="s">
        <v>36</v>
      </c>
      <c r="C18" s="23">
        <f>SUM(D18+E18+F18+G18+H18+I18)</f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15" t="s">
        <v>37</v>
      </c>
      <c r="K18" s="7">
        <v>2020</v>
      </c>
      <c r="L18" s="9">
        <v>2025</v>
      </c>
      <c r="M18" s="9" t="s">
        <v>15</v>
      </c>
      <c r="N18" s="9" t="s">
        <v>6</v>
      </c>
    </row>
    <row r="19" spans="1:14" ht="12.75">
      <c r="A19" s="14">
        <v>11</v>
      </c>
      <c r="B19" s="54" t="s">
        <v>1</v>
      </c>
      <c r="C19" s="55"/>
      <c r="D19" s="55"/>
      <c r="E19" s="55"/>
      <c r="F19" s="55"/>
      <c r="G19" s="55"/>
      <c r="H19" s="55"/>
      <c r="I19" s="55"/>
      <c r="J19" s="56"/>
      <c r="K19" s="6">
        <v>2020</v>
      </c>
      <c r="L19" s="8">
        <v>2025</v>
      </c>
      <c r="M19" s="8" t="s">
        <v>15</v>
      </c>
      <c r="N19" s="8" t="s">
        <v>6</v>
      </c>
    </row>
    <row r="20" spans="1:14" ht="12.75">
      <c r="A20" s="15">
        <v>12</v>
      </c>
      <c r="B20" s="15" t="s">
        <v>35</v>
      </c>
      <c r="C20" s="23">
        <f>SUM(D20+E20+F20+G20+H20+I20)</f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15" t="s">
        <v>37</v>
      </c>
      <c r="K20" s="7">
        <v>2020</v>
      </c>
      <c r="L20" s="9">
        <v>2025</v>
      </c>
      <c r="M20" s="9" t="s">
        <v>15</v>
      </c>
      <c r="N20" s="9" t="s">
        <v>6</v>
      </c>
    </row>
    <row r="21" spans="1:14" ht="12.75">
      <c r="A21" s="15">
        <v>13</v>
      </c>
      <c r="B21" s="15" t="s">
        <v>9</v>
      </c>
      <c r="C21" s="23">
        <f>SUM(D21+E21+F21+G21+H21+I21)</f>
        <v>41629.399999999994</v>
      </c>
      <c r="D21" s="20">
        <v>13620.2</v>
      </c>
      <c r="E21" s="20">
        <v>13988.9</v>
      </c>
      <c r="F21" s="20">
        <v>14020.3</v>
      </c>
      <c r="G21" s="20">
        <v>0</v>
      </c>
      <c r="H21" s="20">
        <v>0</v>
      </c>
      <c r="I21" s="20">
        <v>0</v>
      </c>
      <c r="J21" s="15" t="s">
        <v>37</v>
      </c>
      <c r="K21" s="7"/>
      <c r="L21" s="9"/>
      <c r="M21" s="9"/>
      <c r="N21" s="9"/>
    </row>
    <row r="22" spans="1:14" ht="12.75">
      <c r="A22" s="15">
        <v>14</v>
      </c>
      <c r="B22" s="15" t="s">
        <v>2</v>
      </c>
      <c r="C22" s="23">
        <f>SUM(D22+E22+F22+G22+H22+I22)</f>
        <v>238839.01700000002</v>
      </c>
      <c r="D22" s="20">
        <v>40427.584</v>
      </c>
      <c r="E22" s="20">
        <v>39714.878</v>
      </c>
      <c r="F22" s="20">
        <v>39731.435</v>
      </c>
      <c r="G22" s="20">
        <v>39655.04</v>
      </c>
      <c r="H22" s="20">
        <v>39655.04</v>
      </c>
      <c r="I22" s="20">
        <v>39655.04</v>
      </c>
      <c r="J22" s="15" t="s">
        <v>37</v>
      </c>
      <c r="K22" s="7"/>
      <c r="L22" s="9"/>
      <c r="M22" s="9"/>
      <c r="N22" s="9"/>
    </row>
    <row r="23" spans="1:14" ht="12.75">
      <c r="A23" s="15">
        <v>15</v>
      </c>
      <c r="B23" s="15" t="s">
        <v>36</v>
      </c>
      <c r="C23" s="23">
        <f>SUM(D23+E23+F23+G23+H23+I23)</f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15" t="s">
        <v>37</v>
      </c>
      <c r="K23" s="7">
        <v>2020</v>
      </c>
      <c r="L23" s="9">
        <v>2025</v>
      </c>
      <c r="M23" s="9" t="s">
        <v>15</v>
      </c>
      <c r="N23" s="9" t="s">
        <v>6</v>
      </c>
    </row>
    <row r="24" spans="1:14" ht="32.25" customHeight="1">
      <c r="A24" s="14">
        <v>16</v>
      </c>
      <c r="B24" s="36" t="s">
        <v>34</v>
      </c>
      <c r="C24" s="39"/>
      <c r="D24" s="39"/>
      <c r="E24" s="39"/>
      <c r="F24" s="39"/>
      <c r="G24" s="39"/>
      <c r="H24" s="39"/>
      <c r="I24" s="39"/>
      <c r="J24" s="38"/>
      <c r="K24" s="6">
        <v>2020</v>
      </c>
      <c r="L24" s="8">
        <v>2025</v>
      </c>
      <c r="M24" s="8" t="s">
        <v>15</v>
      </c>
      <c r="N24" s="8" t="s">
        <v>6</v>
      </c>
    </row>
    <row r="25" spans="1:14" ht="38.25">
      <c r="A25" s="15">
        <v>17</v>
      </c>
      <c r="B25" s="14" t="s">
        <v>11</v>
      </c>
      <c r="C25" s="20">
        <f>SUM(D25+E25+F25+G25+H25+I25)</f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14" t="s">
        <v>37</v>
      </c>
      <c r="K25" s="6">
        <v>2020</v>
      </c>
      <c r="L25" s="8">
        <v>2025</v>
      </c>
      <c r="M25" s="8" t="s">
        <v>15</v>
      </c>
      <c r="N25" s="8" t="s">
        <v>6</v>
      </c>
    </row>
    <row r="26" spans="1:14" ht="12.75">
      <c r="A26" s="14">
        <v>18</v>
      </c>
      <c r="B26" s="15" t="s">
        <v>35</v>
      </c>
      <c r="C26" s="20">
        <f>SUM(D26+E26+F26+G26+I26)</f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14" t="s">
        <v>37</v>
      </c>
      <c r="K26" s="6"/>
      <c r="L26" s="8"/>
      <c r="M26" s="8"/>
      <c r="N26" s="8"/>
    </row>
    <row r="27" spans="1:14" ht="12.75">
      <c r="A27" s="15">
        <v>19</v>
      </c>
      <c r="B27" s="15" t="s">
        <v>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14" t="s">
        <v>37</v>
      </c>
      <c r="K27" s="6"/>
      <c r="L27" s="8"/>
      <c r="M27" s="8"/>
      <c r="N27" s="8"/>
    </row>
    <row r="28" spans="1:14" ht="12.75">
      <c r="A28" s="14">
        <v>20</v>
      </c>
      <c r="B28" s="15" t="s">
        <v>2</v>
      </c>
      <c r="C28" s="20">
        <f>SUM(D28+E28+F28+G28+H28+I28)</f>
        <v>3039.6379999999995</v>
      </c>
      <c r="D28" s="20">
        <f aca="true" t="shared" si="1" ref="D28:I28">SUM(D34)</f>
        <v>477.45</v>
      </c>
      <c r="E28" s="20">
        <f t="shared" si="1"/>
        <v>496.548</v>
      </c>
      <c r="F28" s="20">
        <f t="shared" si="1"/>
        <v>516.41</v>
      </c>
      <c r="G28" s="20">
        <f t="shared" si="1"/>
        <v>516.41</v>
      </c>
      <c r="H28" s="20">
        <f t="shared" si="1"/>
        <v>516.41</v>
      </c>
      <c r="I28" s="20">
        <f t="shared" si="1"/>
        <v>516.41</v>
      </c>
      <c r="J28" s="14" t="s">
        <v>37</v>
      </c>
      <c r="K28" s="6"/>
      <c r="L28" s="8"/>
      <c r="M28" s="8"/>
      <c r="N28" s="8"/>
    </row>
    <row r="29" spans="1:14" ht="12.75">
      <c r="A29" s="15">
        <v>21</v>
      </c>
      <c r="B29" s="15" t="s">
        <v>36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15" t="s">
        <v>37</v>
      </c>
      <c r="K29" s="7">
        <v>2020</v>
      </c>
      <c r="L29" s="9">
        <v>2025</v>
      </c>
      <c r="M29" s="9" t="s">
        <v>15</v>
      </c>
      <c r="N29" s="9" t="s">
        <v>6</v>
      </c>
    </row>
    <row r="30" spans="1:14" ht="12.75">
      <c r="A30" s="14">
        <v>22</v>
      </c>
      <c r="B30" s="36" t="s">
        <v>0</v>
      </c>
      <c r="C30" s="39"/>
      <c r="D30" s="39"/>
      <c r="E30" s="39"/>
      <c r="F30" s="39"/>
      <c r="G30" s="39"/>
      <c r="H30" s="39"/>
      <c r="I30" s="39"/>
      <c r="J30" s="38"/>
      <c r="K30" s="6">
        <v>2020</v>
      </c>
      <c r="L30" s="8">
        <v>2025</v>
      </c>
      <c r="M30" s="8" t="s">
        <v>15</v>
      </c>
      <c r="N30" s="8" t="s">
        <v>6</v>
      </c>
    </row>
    <row r="31" spans="1:14" ht="51">
      <c r="A31" s="15">
        <v>23</v>
      </c>
      <c r="B31" s="14" t="s">
        <v>10</v>
      </c>
      <c r="C31" s="20">
        <f>SUM(D31+E31+F31+G31+H31+I31)</f>
        <v>3039.6379999999995</v>
      </c>
      <c r="D31" s="20">
        <f>SUM(D32+D33+D34+D35)</f>
        <v>477.45</v>
      </c>
      <c r="E31" s="20">
        <f>SUM(E32+E33+E34+E35)</f>
        <v>496.548</v>
      </c>
      <c r="F31" s="20">
        <f>SUM(F32+F33+F34+F35)</f>
        <v>516.41</v>
      </c>
      <c r="G31" s="20">
        <f>SUM(G32+G33+G34+G35)</f>
        <v>516.41</v>
      </c>
      <c r="H31" s="20">
        <f>SUM(H32+H33+H34+H35)</f>
        <v>516.41</v>
      </c>
      <c r="I31" s="20">
        <f>SUM(I34)</f>
        <v>516.41</v>
      </c>
      <c r="J31" s="14" t="s">
        <v>37</v>
      </c>
      <c r="K31" s="6">
        <v>2020</v>
      </c>
      <c r="L31" s="8">
        <v>2025</v>
      </c>
      <c r="M31" s="8" t="s">
        <v>15</v>
      </c>
      <c r="N31" s="8" t="s">
        <v>6</v>
      </c>
    </row>
    <row r="32" spans="1:14" ht="12.75">
      <c r="A32" s="15">
        <v>24</v>
      </c>
      <c r="B32" s="15" t="s">
        <v>35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14" t="s">
        <v>37</v>
      </c>
      <c r="K32" s="6"/>
      <c r="L32" s="8"/>
      <c r="M32" s="8"/>
      <c r="N32" s="8"/>
    </row>
    <row r="33" spans="1:14" ht="12.75">
      <c r="A33" s="15">
        <v>25</v>
      </c>
      <c r="B33" s="15" t="s">
        <v>9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14" t="s">
        <v>37</v>
      </c>
      <c r="K33" s="6"/>
      <c r="L33" s="8"/>
      <c r="M33" s="8"/>
      <c r="N33" s="8"/>
    </row>
    <row r="34" spans="1:14" ht="12.75">
      <c r="A34" s="15">
        <v>26</v>
      </c>
      <c r="B34" s="15" t="s">
        <v>2</v>
      </c>
      <c r="C34" s="20">
        <f>SUM(D34+E34+F34+G34+H34+I34)</f>
        <v>3039.6379999999995</v>
      </c>
      <c r="D34" s="20">
        <f aca="true" t="shared" si="2" ref="D34:I34">SUM(D39+D44+D49+D54+D59)</f>
        <v>477.45</v>
      </c>
      <c r="E34" s="20">
        <f t="shared" si="2"/>
        <v>496.548</v>
      </c>
      <c r="F34" s="20">
        <f t="shared" si="2"/>
        <v>516.41</v>
      </c>
      <c r="G34" s="20">
        <f t="shared" si="2"/>
        <v>516.41</v>
      </c>
      <c r="H34" s="20">
        <f t="shared" si="2"/>
        <v>516.41</v>
      </c>
      <c r="I34" s="20">
        <f t="shared" si="2"/>
        <v>516.41</v>
      </c>
      <c r="J34" s="14" t="s">
        <v>37</v>
      </c>
      <c r="K34" s="6"/>
      <c r="L34" s="8"/>
      <c r="M34" s="8"/>
      <c r="N34" s="8"/>
    </row>
    <row r="35" spans="1:14" ht="12.75">
      <c r="A35" s="14">
        <v>27</v>
      </c>
      <c r="B35" s="15" t="s">
        <v>36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15" t="s">
        <v>37</v>
      </c>
      <c r="K35" s="7">
        <v>2020</v>
      </c>
      <c r="L35" s="9">
        <v>2025</v>
      </c>
      <c r="M35" s="9" t="s">
        <v>15</v>
      </c>
      <c r="N35" s="9" t="s">
        <v>6</v>
      </c>
    </row>
    <row r="36" spans="1:14" ht="114.75">
      <c r="A36" s="15">
        <v>28</v>
      </c>
      <c r="B36" s="14" t="s">
        <v>29</v>
      </c>
      <c r="C36" s="20">
        <f>SUM(D36+E36+F36+G36+H36+I36)</f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14" t="s">
        <v>18</v>
      </c>
      <c r="K36" s="6">
        <v>2020</v>
      </c>
      <c r="L36" s="8">
        <v>2025</v>
      </c>
      <c r="M36" s="8" t="s">
        <v>15</v>
      </c>
      <c r="N36" s="8" t="s">
        <v>6</v>
      </c>
    </row>
    <row r="37" spans="1:14" ht="12.75">
      <c r="A37" s="15">
        <v>29</v>
      </c>
      <c r="B37" s="15" t="s">
        <v>35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14"/>
      <c r="K37" s="6"/>
      <c r="L37" s="8"/>
      <c r="M37" s="8"/>
      <c r="N37" s="8"/>
    </row>
    <row r="38" spans="1:14" ht="12.75">
      <c r="A38" s="15">
        <v>30</v>
      </c>
      <c r="B38" s="15" t="s">
        <v>9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14"/>
      <c r="K38" s="6"/>
      <c r="L38" s="8"/>
      <c r="M38" s="8"/>
      <c r="N38" s="8"/>
    </row>
    <row r="39" spans="1:14" ht="12.75">
      <c r="A39" s="15">
        <v>31</v>
      </c>
      <c r="B39" s="15" t="s">
        <v>2</v>
      </c>
      <c r="C39" s="20">
        <f>SUM(D39+E39+F39+G39+H39+I39)</f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14"/>
      <c r="K39" s="6"/>
      <c r="L39" s="8"/>
      <c r="M39" s="8"/>
      <c r="N39" s="8"/>
    </row>
    <row r="40" spans="1:14" ht="12.75">
      <c r="A40" s="15">
        <v>32</v>
      </c>
      <c r="B40" s="15" t="s">
        <v>36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14"/>
      <c r="K40" s="6"/>
      <c r="L40" s="8"/>
      <c r="M40" s="8"/>
      <c r="N40" s="8"/>
    </row>
    <row r="41" spans="1:14" ht="114.75">
      <c r="A41" s="14">
        <v>33</v>
      </c>
      <c r="B41" s="14" t="s">
        <v>33</v>
      </c>
      <c r="C41" s="20">
        <f>SUM(D41+E41+F41+G41+H41+I41)</f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14" t="s">
        <v>14</v>
      </c>
      <c r="K41" s="6">
        <v>2020</v>
      </c>
      <c r="L41" s="8">
        <v>2025</v>
      </c>
      <c r="M41" s="8" t="s">
        <v>15</v>
      </c>
      <c r="N41" s="8" t="s">
        <v>6</v>
      </c>
    </row>
    <row r="42" spans="1:14" ht="12.75">
      <c r="A42" s="14">
        <v>34</v>
      </c>
      <c r="B42" s="15" t="s">
        <v>35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14"/>
      <c r="K42" s="6"/>
      <c r="L42" s="8"/>
      <c r="M42" s="8"/>
      <c r="N42" s="8"/>
    </row>
    <row r="43" spans="1:14" ht="12.75">
      <c r="A43" s="14">
        <v>35</v>
      </c>
      <c r="B43" s="15" t="s">
        <v>9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14"/>
      <c r="K43" s="6"/>
      <c r="L43" s="8"/>
      <c r="M43" s="8"/>
      <c r="N43" s="8"/>
    </row>
    <row r="44" spans="1:14" ht="12.75">
      <c r="A44" s="14">
        <v>36</v>
      </c>
      <c r="B44" s="15" t="s">
        <v>2</v>
      </c>
      <c r="C44" s="20">
        <f>SUM(D44+E44+F44+G44+H44+I44)</f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14"/>
      <c r="K44" s="6"/>
      <c r="L44" s="8"/>
      <c r="M44" s="8"/>
      <c r="N44" s="8"/>
    </row>
    <row r="45" spans="1:14" ht="12.75">
      <c r="A45" s="14">
        <v>37</v>
      </c>
      <c r="B45" s="15" t="s">
        <v>36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14"/>
      <c r="K45" s="6"/>
      <c r="L45" s="8"/>
      <c r="M45" s="8"/>
      <c r="N45" s="8"/>
    </row>
    <row r="46" spans="1:14" ht="130.5" customHeight="1">
      <c r="A46" s="14">
        <v>38</v>
      </c>
      <c r="B46" s="14" t="s">
        <v>54</v>
      </c>
      <c r="C46" s="20">
        <f>SUM(D46+E46+F46+G46+H46+I46)</f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14" t="s">
        <v>88</v>
      </c>
      <c r="K46" s="6">
        <v>2020</v>
      </c>
      <c r="L46" s="8">
        <v>2025</v>
      </c>
      <c r="M46" s="8" t="s">
        <v>15</v>
      </c>
      <c r="N46" s="8" t="s">
        <v>6</v>
      </c>
    </row>
    <row r="47" spans="1:14" ht="17.25" customHeight="1">
      <c r="A47" s="14">
        <v>39</v>
      </c>
      <c r="B47" s="15" t="s">
        <v>35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14"/>
      <c r="K47" s="6"/>
      <c r="L47" s="8"/>
      <c r="M47" s="8"/>
      <c r="N47" s="8"/>
    </row>
    <row r="48" spans="1:14" ht="17.25" customHeight="1">
      <c r="A48" s="14">
        <v>40</v>
      </c>
      <c r="B48" s="15" t="s">
        <v>9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14"/>
      <c r="K48" s="6"/>
      <c r="L48" s="8"/>
      <c r="M48" s="8"/>
      <c r="N48" s="8"/>
    </row>
    <row r="49" spans="1:14" ht="17.25" customHeight="1">
      <c r="A49" s="14">
        <v>41</v>
      </c>
      <c r="B49" s="15" t="s">
        <v>2</v>
      </c>
      <c r="C49" s="20">
        <f>SUM(D49+E49+F49+G49+H49+I49)</f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14"/>
      <c r="K49" s="6"/>
      <c r="L49" s="8"/>
      <c r="M49" s="8"/>
      <c r="N49" s="8"/>
    </row>
    <row r="50" spans="1:14" ht="18.75" customHeight="1">
      <c r="A50" s="14">
        <v>42</v>
      </c>
      <c r="B50" s="15" t="s">
        <v>36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14"/>
      <c r="K50" s="6"/>
      <c r="L50" s="8"/>
      <c r="M50" s="8"/>
      <c r="N50" s="8"/>
    </row>
    <row r="51" spans="1:14" ht="102">
      <c r="A51" s="15">
        <v>43</v>
      </c>
      <c r="B51" s="14" t="s">
        <v>55</v>
      </c>
      <c r="C51" s="20">
        <f>SUM(D51+E51+F51+G51+H51+I51)</f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14" t="s">
        <v>19</v>
      </c>
      <c r="K51" s="6">
        <v>2020</v>
      </c>
      <c r="L51" s="8">
        <v>2025</v>
      </c>
      <c r="M51" s="8" t="s">
        <v>15</v>
      </c>
      <c r="N51" s="8" t="s">
        <v>6</v>
      </c>
    </row>
    <row r="52" spans="1:14" ht="12.75">
      <c r="A52" s="15">
        <v>44</v>
      </c>
      <c r="B52" s="15" t="s">
        <v>35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14"/>
      <c r="K52" s="6"/>
      <c r="L52" s="8"/>
      <c r="M52" s="8"/>
      <c r="N52" s="8"/>
    </row>
    <row r="53" spans="1:14" ht="12.75">
      <c r="A53" s="15">
        <v>45</v>
      </c>
      <c r="B53" s="15" t="s">
        <v>9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14"/>
      <c r="K53" s="6"/>
      <c r="L53" s="8"/>
      <c r="M53" s="8"/>
      <c r="N53" s="8"/>
    </row>
    <row r="54" spans="1:14" ht="12.75">
      <c r="A54" s="15">
        <v>46</v>
      </c>
      <c r="B54" s="15" t="s">
        <v>2</v>
      </c>
      <c r="C54" s="20">
        <f>SUM(D54+E54+F54+G54+H54+I54)</f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14"/>
      <c r="K54" s="6"/>
      <c r="L54" s="8"/>
      <c r="M54" s="8"/>
      <c r="N54" s="8"/>
    </row>
    <row r="55" spans="1:14" ht="12.75">
      <c r="A55" s="15">
        <v>47</v>
      </c>
      <c r="B55" s="15" t="s">
        <v>36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14"/>
      <c r="K55" s="6"/>
      <c r="L55" s="8"/>
      <c r="M55" s="8"/>
      <c r="N55" s="8"/>
    </row>
    <row r="56" spans="1:14" ht="106.5" customHeight="1">
      <c r="A56" s="14">
        <v>48</v>
      </c>
      <c r="B56" s="14" t="s">
        <v>56</v>
      </c>
      <c r="C56" s="20">
        <f>SUM(D56+E56+F56+G56+H56+I56)</f>
        <v>3039.6379999999995</v>
      </c>
      <c r="D56" s="20">
        <f aca="true" t="shared" si="3" ref="D56:I56">SUM(D59)</f>
        <v>477.45</v>
      </c>
      <c r="E56" s="20">
        <f t="shared" si="3"/>
        <v>496.548</v>
      </c>
      <c r="F56" s="20">
        <f t="shared" si="3"/>
        <v>516.41</v>
      </c>
      <c r="G56" s="20">
        <f t="shared" si="3"/>
        <v>516.41</v>
      </c>
      <c r="H56" s="20">
        <f t="shared" si="3"/>
        <v>516.41</v>
      </c>
      <c r="I56" s="20">
        <f t="shared" si="3"/>
        <v>516.41</v>
      </c>
      <c r="J56" s="17" t="s">
        <v>57</v>
      </c>
      <c r="K56" s="6">
        <v>2020</v>
      </c>
      <c r="L56" s="8">
        <v>2025</v>
      </c>
      <c r="M56" s="8" t="s">
        <v>15</v>
      </c>
      <c r="N56" s="8" t="s">
        <v>6</v>
      </c>
    </row>
    <row r="57" spans="1:14" ht="18" customHeight="1">
      <c r="A57" s="14">
        <v>49</v>
      </c>
      <c r="B57" s="15" t="s">
        <v>35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14"/>
      <c r="K57" s="22"/>
      <c r="L57" s="8"/>
      <c r="M57" s="8"/>
      <c r="N57" s="8"/>
    </row>
    <row r="58" spans="1:14" ht="15.75" customHeight="1">
      <c r="A58" s="14">
        <v>50</v>
      </c>
      <c r="B58" s="15" t="s">
        <v>9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14"/>
      <c r="K58" s="22"/>
      <c r="L58" s="8"/>
      <c r="M58" s="8"/>
      <c r="N58" s="8"/>
    </row>
    <row r="59" spans="1:14" ht="12.75">
      <c r="A59" s="15">
        <v>51</v>
      </c>
      <c r="B59" s="15" t="s">
        <v>2</v>
      </c>
      <c r="C59" s="19">
        <f>SUM(D59+E59+F59+G59+H59+I59)</f>
        <v>3039.6379999999995</v>
      </c>
      <c r="D59" s="19">
        <v>477.45</v>
      </c>
      <c r="E59" s="19">
        <v>496.548</v>
      </c>
      <c r="F59" s="19">
        <v>516.41</v>
      </c>
      <c r="G59" s="19">
        <v>516.41</v>
      </c>
      <c r="H59" s="19">
        <v>516.41</v>
      </c>
      <c r="I59" s="19">
        <v>516.41</v>
      </c>
      <c r="J59" s="17"/>
      <c r="K59" s="3">
        <v>2020</v>
      </c>
      <c r="L59" s="3">
        <v>2025</v>
      </c>
      <c r="M59" s="3" t="s">
        <v>15</v>
      </c>
      <c r="N59" s="3" t="s">
        <v>6</v>
      </c>
    </row>
    <row r="60" spans="1:14" ht="12.75">
      <c r="A60" s="15">
        <v>52</v>
      </c>
      <c r="B60" s="15" t="s">
        <v>36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17" t="s">
        <v>13</v>
      </c>
      <c r="K60" s="3">
        <v>2020</v>
      </c>
      <c r="L60" s="3">
        <v>2025</v>
      </c>
      <c r="M60" s="3" t="s">
        <v>15</v>
      </c>
      <c r="N60" s="3" t="s">
        <v>6</v>
      </c>
    </row>
    <row r="61" spans="1:14" ht="12.75">
      <c r="A61" s="14">
        <v>53</v>
      </c>
      <c r="B61" s="36" t="s">
        <v>38</v>
      </c>
      <c r="C61" s="39"/>
      <c r="D61" s="39"/>
      <c r="E61" s="39"/>
      <c r="F61" s="39"/>
      <c r="G61" s="39"/>
      <c r="H61" s="39"/>
      <c r="I61" s="39"/>
      <c r="J61" s="38"/>
      <c r="K61" s="6">
        <v>2020</v>
      </c>
      <c r="L61" s="8">
        <v>2025</v>
      </c>
      <c r="M61" s="8" t="s">
        <v>15</v>
      </c>
      <c r="N61" s="8" t="s">
        <v>6</v>
      </c>
    </row>
    <row r="62" spans="1:14" ht="38.25">
      <c r="A62" s="15">
        <v>54</v>
      </c>
      <c r="B62" s="14" t="s">
        <v>39</v>
      </c>
      <c r="C62" s="20">
        <f>SUM(D62+E62+F62+G62+H62+I62)</f>
        <v>142.4</v>
      </c>
      <c r="D62" s="20">
        <f aca="true" t="shared" si="4" ref="D62:I62">SUM(D63+D64+D65+D66)</f>
        <v>22.9</v>
      </c>
      <c r="E62" s="20">
        <f t="shared" si="4"/>
        <v>23.9</v>
      </c>
      <c r="F62" s="20">
        <f t="shared" si="4"/>
        <v>23.9</v>
      </c>
      <c r="G62" s="20">
        <f t="shared" si="4"/>
        <v>23.9</v>
      </c>
      <c r="H62" s="20">
        <f t="shared" si="4"/>
        <v>23.9</v>
      </c>
      <c r="I62" s="20">
        <f t="shared" si="4"/>
        <v>23.9</v>
      </c>
      <c r="J62" s="14" t="s">
        <v>37</v>
      </c>
      <c r="K62" s="6">
        <v>2020</v>
      </c>
      <c r="L62" s="8">
        <v>2025</v>
      </c>
      <c r="M62" s="8" t="s">
        <v>15</v>
      </c>
      <c r="N62" s="8" t="s">
        <v>6</v>
      </c>
    </row>
    <row r="63" spans="1:14" ht="12.75">
      <c r="A63" s="15">
        <v>55</v>
      </c>
      <c r="B63" s="15" t="s">
        <v>35</v>
      </c>
      <c r="C63" s="20">
        <f>SUM(D63+E63+F63+G63+H63+I63)</f>
        <v>0</v>
      </c>
      <c r="D63" s="20">
        <f aca="true" t="shared" si="5" ref="D63:I66">SUM(D69)</f>
        <v>0</v>
      </c>
      <c r="E63" s="20">
        <f t="shared" si="5"/>
        <v>0</v>
      </c>
      <c r="F63" s="20">
        <f t="shared" si="5"/>
        <v>0</v>
      </c>
      <c r="G63" s="20">
        <f t="shared" si="5"/>
        <v>0</v>
      </c>
      <c r="H63" s="20">
        <f t="shared" si="5"/>
        <v>0</v>
      </c>
      <c r="I63" s="20">
        <f t="shared" si="5"/>
        <v>0</v>
      </c>
      <c r="J63" s="14" t="s">
        <v>37</v>
      </c>
      <c r="K63" s="6"/>
      <c r="L63" s="8"/>
      <c r="M63" s="8"/>
      <c r="N63" s="8"/>
    </row>
    <row r="64" spans="1:14" ht="12.75">
      <c r="A64" s="15">
        <v>56</v>
      </c>
      <c r="B64" s="15" t="s">
        <v>9</v>
      </c>
      <c r="C64" s="20">
        <f>SUM(D64+E64+F64+G64+H64+I64)</f>
        <v>0</v>
      </c>
      <c r="D64" s="20">
        <f t="shared" si="5"/>
        <v>0</v>
      </c>
      <c r="E64" s="20">
        <f t="shared" si="5"/>
        <v>0</v>
      </c>
      <c r="F64" s="20">
        <f t="shared" si="5"/>
        <v>0</v>
      </c>
      <c r="G64" s="20">
        <f t="shared" si="5"/>
        <v>0</v>
      </c>
      <c r="H64" s="20">
        <f t="shared" si="5"/>
        <v>0</v>
      </c>
      <c r="I64" s="20">
        <f t="shared" si="5"/>
        <v>0</v>
      </c>
      <c r="J64" s="14" t="s">
        <v>37</v>
      </c>
      <c r="K64" s="6"/>
      <c r="L64" s="8"/>
      <c r="M64" s="8"/>
      <c r="N64" s="8"/>
    </row>
    <row r="65" spans="1:14" ht="12.75">
      <c r="A65" s="15">
        <v>57</v>
      </c>
      <c r="B65" s="15" t="s">
        <v>2</v>
      </c>
      <c r="C65" s="20">
        <f>SUM(D65+E65+F65+G65+H65+I65)</f>
        <v>142.4</v>
      </c>
      <c r="D65" s="20">
        <f t="shared" si="5"/>
        <v>22.9</v>
      </c>
      <c r="E65" s="20">
        <f t="shared" si="5"/>
        <v>23.9</v>
      </c>
      <c r="F65" s="20">
        <f t="shared" si="5"/>
        <v>23.9</v>
      </c>
      <c r="G65" s="20">
        <f t="shared" si="5"/>
        <v>23.9</v>
      </c>
      <c r="H65" s="20">
        <f t="shared" si="5"/>
        <v>23.9</v>
      </c>
      <c r="I65" s="20">
        <f t="shared" si="5"/>
        <v>23.9</v>
      </c>
      <c r="J65" s="14" t="s">
        <v>37</v>
      </c>
      <c r="K65" s="6"/>
      <c r="L65" s="8"/>
      <c r="M65" s="8"/>
      <c r="N65" s="8"/>
    </row>
    <row r="66" spans="1:14" ht="12.75">
      <c r="A66" s="14">
        <v>58</v>
      </c>
      <c r="B66" s="15" t="s">
        <v>36</v>
      </c>
      <c r="C66" s="23">
        <f>SUM(D66+E66+F66+G66+H66+I66)</f>
        <v>0</v>
      </c>
      <c r="D66" s="23">
        <f t="shared" si="5"/>
        <v>0</v>
      </c>
      <c r="E66" s="23">
        <f t="shared" si="5"/>
        <v>0</v>
      </c>
      <c r="F66" s="23">
        <f t="shared" si="5"/>
        <v>0</v>
      </c>
      <c r="G66" s="23">
        <f t="shared" si="5"/>
        <v>0</v>
      </c>
      <c r="H66" s="23">
        <f t="shared" si="5"/>
        <v>0</v>
      </c>
      <c r="I66" s="23">
        <f t="shared" si="5"/>
        <v>0</v>
      </c>
      <c r="J66" s="15" t="s">
        <v>37</v>
      </c>
      <c r="K66" s="7">
        <v>2020</v>
      </c>
      <c r="L66" s="9">
        <v>2025</v>
      </c>
      <c r="M66" s="9" t="s">
        <v>15</v>
      </c>
      <c r="N66" s="9" t="s">
        <v>6</v>
      </c>
    </row>
    <row r="67" spans="1:14" ht="12.75">
      <c r="A67" s="15">
        <v>59</v>
      </c>
      <c r="B67" s="36" t="s">
        <v>0</v>
      </c>
      <c r="C67" s="39"/>
      <c r="D67" s="39"/>
      <c r="E67" s="39"/>
      <c r="F67" s="39"/>
      <c r="G67" s="39"/>
      <c r="H67" s="39"/>
      <c r="I67" s="39"/>
      <c r="J67" s="38"/>
      <c r="K67" s="6">
        <v>2020</v>
      </c>
      <c r="L67" s="8">
        <v>2025</v>
      </c>
      <c r="M67" s="8" t="s">
        <v>15</v>
      </c>
      <c r="N67" s="8" t="s">
        <v>6</v>
      </c>
    </row>
    <row r="68" spans="1:14" ht="51">
      <c r="A68" s="14">
        <v>60</v>
      </c>
      <c r="B68" s="14" t="s">
        <v>10</v>
      </c>
      <c r="C68" s="20">
        <f aca="true" t="shared" si="6" ref="C68:C77">SUM(D68+E68+F68+G68+H68+I68)</f>
        <v>142.4</v>
      </c>
      <c r="D68" s="20">
        <f aca="true" t="shared" si="7" ref="D68:I68">SUM(D69+D70+D71+D72)</f>
        <v>22.9</v>
      </c>
      <c r="E68" s="20">
        <f t="shared" si="7"/>
        <v>23.9</v>
      </c>
      <c r="F68" s="20">
        <f t="shared" si="7"/>
        <v>23.9</v>
      </c>
      <c r="G68" s="20">
        <f t="shared" si="7"/>
        <v>23.9</v>
      </c>
      <c r="H68" s="20">
        <f t="shared" si="7"/>
        <v>23.9</v>
      </c>
      <c r="I68" s="20">
        <f t="shared" si="7"/>
        <v>23.9</v>
      </c>
      <c r="J68" s="14" t="s">
        <v>37</v>
      </c>
      <c r="K68" s="6">
        <v>2020</v>
      </c>
      <c r="L68" s="8">
        <v>2025</v>
      </c>
      <c r="M68" s="8" t="s">
        <v>15</v>
      </c>
      <c r="N68" s="8" t="s">
        <v>6</v>
      </c>
    </row>
    <row r="69" spans="1:14" ht="12.75">
      <c r="A69" s="14">
        <v>61</v>
      </c>
      <c r="B69" s="15" t="s">
        <v>35</v>
      </c>
      <c r="C69" s="20">
        <f t="shared" si="6"/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14" t="s">
        <v>37</v>
      </c>
      <c r="K69" s="6"/>
      <c r="L69" s="8"/>
      <c r="M69" s="8"/>
      <c r="N69" s="8"/>
    </row>
    <row r="70" spans="1:14" ht="12.75">
      <c r="A70" s="14">
        <v>62</v>
      </c>
      <c r="B70" s="15" t="s">
        <v>9</v>
      </c>
      <c r="C70" s="20">
        <f t="shared" si="6"/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14" t="s">
        <v>37</v>
      </c>
      <c r="K70" s="6"/>
      <c r="L70" s="8"/>
      <c r="M70" s="8"/>
      <c r="N70" s="8"/>
    </row>
    <row r="71" spans="1:14" ht="12.75">
      <c r="A71" s="14">
        <v>63</v>
      </c>
      <c r="B71" s="15" t="s">
        <v>2</v>
      </c>
      <c r="C71" s="20">
        <f t="shared" si="6"/>
        <v>142.4</v>
      </c>
      <c r="D71" s="20">
        <v>22.9</v>
      </c>
      <c r="E71" s="20">
        <v>23.9</v>
      </c>
      <c r="F71" s="20">
        <v>23.9</v>
      </c>
      <c r="G71" s="20">
        <v>23.9</v>
      </c>
      <c r="H71" s="20">
        <v>23.9</v>
      </c>
      <c r="I71" s="20">
        <v>23.9</v>
      </c>
      <c r="J71" s="14" t="s">
        <v>37</v>
      </c>
      <c r="K71" s="6"/>
      <c r="L71" s="8"/>
      <c r="M71" s="8"/>
      <c r="N71" s="8"/>
    </row>
    <row r="72" spans="1:14" ht="12.75">
      <c r="A72" s="15">
        <v>64</v>
      </c>
      <c r="B72" s="15" t="s">
        <v>36</v>
      </c>
      <c r="C72" s="23">
        <f t="shared" si="6"/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15" t="s">
        <v>37</v>
      </c>
      <c r="K72" s="7">
        <v>2020</v>
      </c>
      <c r="L72" s="9">
        <v>2025</v>
      </c>
      <c r="M72" s="9" t="s">
        <v>15</v>
      </c>
      <c r="N72" s="9" t="s">
        <v>6</v>
      </c>
    </row>
    <row r="73" spans="1:14" ht="76.5">
      <c r="A73" s="14">
        <v>65</v>
      </c>
      <c r="B73" s="14" t="s">
        <v>59</v>
      </c>
      <c r="C73" s="20">
        <f t="shared" si="6"/>
        <v>142.4</v>
      </c>
      <c r="D73" s="20">
        <f aca="true" t="shared" si="8" ref="D73:I73">SUM(D74+D75+D76+D77)</f>
        <v>22.9</v>
      </c>
      <c r="E73" s="20">
        <f t="shared" si="8"/>
        <v>23.9</v>
      </c>
      <c r="F73" s="20">
        <f t="shared" si="8"/>
        <v>23.9</v>
      </c>
      <c r="G73" s="20">
        <f t="shared" si="8"/>
        <v>23.9</v>
      </c>
      <c r="H73" s="20">
        <f t="shared" si="8"/>
        <v>23.9</v>
      </c>
      <c r="I73" s="20">
        <f t="shared" si="8"/>
        <v>23.9</v>
      </c>
      <c r="J73" s="14" t="s">
        <v>58</v>
      </c>
      <c r="K73" s="6">
        <v>2020</v>
      </c>
      <c r="L73" s="8">
        <v>2025</v>
      </c>
      <c r="M73" s="8" t="s">
        <v>15</v>
      </c>
      <c r="N73" s="8" t="s">
        <v>6</v>
      </c>
    </row>
    <row r="74" spans="1:14" ht="12.75">
      <c r="A74" s="14">
        <v>66</v>
      </c>
      <c r="B74" s="15" t="s">
        <v>35</v>
      </c>
      <c r="C74" s="25">
        <f t="shared" si="6"/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14"/>
      <c r="K74" s="22"/>
      <c r="L74" s="8"/>
      <c r="M74" s="8"/>
      <c r="N74" s="8"/>
    </row>
    <row r="75" spans="1:14" ht="12.75">
      <c r="A75" s="14">
        <v>67</v>
      </c>
      <c r="B75" s="15" t="s">
        <v>9</v>
      </c>
      <c r="C75" s="25">
        <f t="shared" si="6"/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14"/>
      <c r="K75" s="22"/>
      <c r="L75" s="8"/>
      <c r="M75" s="8"/>
      <c r="N75" s="8"/>
    </row>
    <row r="76" spans="1:14" ht="12.75">
      <c r="A76" s="14">
        <v>68</v>
      </c>
      <c r="B76" s="15" t="s">
        <v>2</v>
      </c>
      <c r="C76" s="25">
        <f t="shared" si="6"/>
        <v>142.4</v>
      </c>
      <c r="D76" s="20">
        <v>22.9</v>
      </c>
      <c r="E76" s="20">
        <v>23.9</v>
      </c>
      <c r="F76" s="20">
        <v>23.9</v>
      </c>
      <c r="G76" s="20">
        <v>23.9</v>
      </c>
      <c r="H76" s="20">
        <v>23.9</v>
      </c>
      <c r="I76" s="20">
        <v>23.9</v>
      </c>
      <c r="J76" s="14"/>
      <c r="K76" s="22"/>
      <c r="L76" s="8"/>
      <c r="M76" s="8"/>
      <c r="N76" s="8"/>
    </row>
    <row r="77" spans="1:14" ht="12.75">
      <c r="A77" s="15">
        <v>69</v>
      </c>
      <c r="B77" s="15" t="s">
        <v>36</v>
      </c>
      <c r="C77" s="19">
        <f t="shared" si="6"/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17" t="s">
        <v>13</v>
      </c>
      <c r="K77" s="3">
        <v>2020</v>
      </c>
      <c r="L77" s="3">
        <v>2025</v>
      </c>
      <c r="M77" s="3" t="s">
        <v>15</v>
      </c>
      <c r="N77" s="3" t="s">
        <v>6</v>
      </c>
    </row>
    <row r="78" spans="1:14" ht="12.75">
      <c r="A78" s="14">
        <v>70</v>
      </c>
      <c r="B78" s="36" t="s">
        <v>40</v>
      </c>
      <c r="C78" s="39"/>
      <c r="D78" s="39"/>
      <c r="E78" s="39"/>
      <c r="F78" s="39"/>
      <c r="G78" s="39"/>
      <c r="H78" s="39"/>
      <c r="I78" s="39"/>
      <c r="J78" s="38"/>
      <c r="K78" s="6">
        <v>2020</v>
      </c>
      <c r="L78" s="8">
        <v>2025</v>
      </c>
      <c r="M78" s="8" t="s">
        <v>15</v>
      </c>
      <c r="N78" s="8" t="s">
        <v>6</v>
      </c>
    </row>
    <row r="79" spans="1:14" ht="38.25">
      <c r="A79" s="15">
        <v>71</v>
      </c>
      <c r="B79" s="14" t="s">
        <v>20</v>
      </c>
      <c r="C79" s="20">
        <f aca="true" t="shared" si="9" ref="C79:I79">SUM(C80+C81+C82+C83)</f>
        <v>40218.4</v>
      </c>
      <c r="D79" s="20">
        <f t="shared" si="9"/>
        <v>13167.7</v>
      </c>
      <c r="E79" s="20">
        <f t="shared" si="9"/>
        <v>13515.699999999999</v>
      </c>
      <c r="F79" s="20">
        <f t="shared" si="9"/>
        <v>13534.999999999998</v>
      </c>
      <c r="G79" s="20">
        <f t="shared" si="9"/>
        <v>0</v>
      </c>
      <c r="H79" s="20">
        <f t="shared" si="9"/>
        <v>0</v>
      </c>
      <c r="I79" s="20">
        <f t="shared" si="9"/>
        <v>0</v>
      </c>
      <c r="J79" s="14" t="s">
        <v>37</v>
      </c>
      <c r="K79" s="6">
        <v>2020</v>
      </c>
      <c r="L79" s="8">
        <v>2025</v>
      </c>
      <c r="M79" s="8" t="s">
        <v>15</v>
      </c>
      <c r="N79" s="8" t="s">
        <v>6</v>
      </c>
    </row>
    <row r="80" spans="1:14" ht="12.75">
      <c r="A80" s="15">
        <v>72</v>
      </c>
      <c r="B80" s="15" t="s">
        <v>35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14" t="s">
        <v>37</v>
      </c>
      <c r="K80" s="6"/>
      <c r="L80" s="8"/>
      <c r="M80" s="8"/>
      <c r="N80" s="8"/>
    </row>
    <row r="81" spans="1:14" ht="12.75">
      <c r="A81" s="15">
        <v>73</v>
      </c>
      <c r="B81" s="15" t="s">
        <v>9</v>
      </c>
      <c r="C81" s="20">
        <f>SUM(D81+E81+F81+G81+H81+I81)</f>
        <v>40218.4</v>
      </c>
      <c r="D81" s="20">
        <f aca="true" t="shared" si="10" ref="D81:I81">SUM(D87)</f>
        <v>13167.7</v>
      </c>
      <c r="E81" s="20">
        <f t="shared" si="10"/>
        <v>13515.699999999999</v>
      </c>
      <c r="F81" s="20">
        <f t="shared" si="10"/>
        <v>13534.999999999998</v>
      </c>
      <c r="G81" s="20">
        <f t="shared" si="10"/>
        <v>0</v>
      </c>
      <c r="H81" s="20">
        <f t="shared" si="10"/>
        <v>0</v>
      </c>
      <c r="I81" s="20">
        <f t="shared" si="10"/>
        <v>0</v>
      </c>
      <c r="J81" s="14" t="s">
        <v>37</v>
      </c>
      <c r="K81" s="6"/>
      <c r="L81" s="8"/>
      <c r="M81" s="8"/>
      <c r="N81" s="8"/>
    </row>
    <row r="82" spans="1:14" ht="12.75">
      <c r="A82" s="14">
        <v>74</v>
      </c>
      <c r="B82" s="15" t="s">
        <v>2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15" t="s">
        <v>37</v>
      </c>
      <c r="K82" s="7">
        <v>2020</v>
      </c>
      <c r="L82" s="9">
        <v>2025</v>
      </c>
      <c r="M82" s="9" t="s">
        <v>15</v>
      </c>
      <c r="N82" s="9" t="s">
        <v>6</v>
      </c>
    </row>
    <row r="83" spans="1:14" ht="12.75">
      <c r="A83" s="15">
        <v>75</v>
      </c>
      <c r="B83" s="15" t="s">
        <v>36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15" t="s">
        <v>37</v>
      </c>
      <c r="K83" s="7">
        <v>2020</v>
      </c>
      <c r="L83" s="9">
        <v>2025</v>
      </c>
      <c r="M83" s="9" t="s">
        <v>15</v>
      </c>
      <c r="N83" s="9" t="s">
        <v>6</v>
      </c>
    </row>
    <row r="84" spans="1:14" ht="12.75">
      <c r="A84" s="14">
        <v>76</v>
      </c>
      <c r="B84" s="36" t="s">
        <v>0</v>
      </c>
      <c r="C84" s="39"/>
      <c r="D84" s="39"/>
      <c r="E84" s="39"/>
      <c r="F84" s="39"/>
      <c r="G84" s="39"/>
      <c r="H84" s="39"/>
      <c r="I84" s="39"/>
      <c r="J84" s="38"/>
      <c r="K84" s="6">
        <v>2020</v>
      </c>
      <c r="L84" s="8">
        <v>2025</v>
      </c>
      <c r="M84" s="8" t="s">
        <v>15</v>
      </c>
      <c r="N84" s="8" t="s">
        <v>6</v>
      </c>
    </row>
    <row r="85" spans="1:14" ht="51">
      <c r="A85" s="15">
        <v>77</v>
      </c>
      <c r="B85" s="14" t="s">
        <v>10</v>
      </c>
      <c r="C85" s="23">
        <f>SUM(D85+E85+F85+G85+H85+I85)</f>
        <v>40218.4</v>
      </c>
      <c r="D85" s="23">
        <f>SUM(D87)</f>
        <v>13167.7</v>
      </c>
      <c r="E85" s="23">
        <f>SUM(E87)</f>
        <v>13515.699999999999</v>
      </c>
      <c r="F85" s="23">
        <f>SUM(F90+F95+F100+F105+F110)</f>
        <v>13534.999999999998</v>
      </c>
      <c r="G85" s="23">
        <v>0</v>
      </c>
      <c r="H85" s="23">
        <v>0</v>
      </c>
      <c r="I85" s="23">
        <v>0</v>
      </c>
      <c r="J85" s="14" t="s">
        <v>37</v>
      </c>
      <c r="K85" s="6">
        <v>2020</v>
      </c>
      <c r="L85" s="8">
        <v>2025</v>
      </c>
      <c r="M85" s="8" t="s">
        <v>15</v>
      </c>
      <c r="N85" s="8" t="s">
        <v>6</v>
      </c>
    </row>
    <row r="86" spans="1:14" ht="12.75">
      <c r="A86" s="14">
        <v>78</v>
      </c>
      <c r="B86" s="15" t="s">
        <v>35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15" t="s">
        <v>37</v>
      </c>
      <c r="K86" s="7">
        <v>2020</v>
      </c>
      <c r="L86" s="9">
        <v>2025</v>
      </c>
      <c r="M86" s="9" t="s">
        <v>15</v>
      </c>
      <c r="N86" s="9" t="s">
        <v>6</v>
      </c>
    </row>
    <row r="87" spans="1:14" ht="12.75">
      <c r="A87" s="14">
        <v>79</v>
      </c>
      <c r="B87" s="15" t="s">
        <v>9</v>
      </c>
      <c r="C87" s="23">
        <f>SUM(D87+E87+F87+G87+H87+I87)</f>
        <v>40218.4</v>
      </c>
      <c r="D87" s="23">
        <f>SUM(D92+D97+D102+D107+D112)</f>
        <v>13167.7</v>
      </c>
      <c r="E87" s="23">
        <f>SUM(E92+E97+E102+E107+E112)</f>
        <v>13515.699999999999</v>
      </c>
      <c r="F87" s="23">
        <f>SUM(F92+F97+F102+F107+F112)</f>
        <v>13534.999999999998</v>
      </c>
      <c r="G87" s="23">
        <v>0</v>
      </c>
      <c r="H87" s="23">
        <v>0</v>
      </c>
      <c r="I87" s="23">
        <v>0</v>
      </c>
      <c r="J87" s="15" t="s">
        <v>37</v>
      </c>
      <c r="K87" s="7"/>
      <c r="L87" s="9"/>
      <c r="M87" s="9"/>
      <c r="N87" s="9"/>
    </row>
    <row r="88" spans="1:14" ht="12.75">
      <c r="A88" s="14">
        <v>80</v>
      </c>
      <c r="B88" s="15" t="s">
        <v>2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15" t="s">
        <v>37</v>
      </c>
      <c r="K88" s="7"/>
      <c r="L88" s="9"/>
      <c r="M88" s="9"/>
      <c r="N88" s="9"/>
    </row>
    <row r="89" spans="1:14" ht="12.75">
      <c r="A89" s="15">
        <v>81</v>
      </c>
      <c r="B89" s="15" t="s">
        <v>36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15" t="s">
        <v>37</v>
      </c>
      <c r="K89" s="7">
        <v>2020</v>
      </c>
      <c r="L89" s="9">
        <v>2025</v>
      </c>
      <c r="M89" s="9" t="s">
        <v>15</v>
      </c>
      <c r="N89" s="9" t="s">
        <v>6</v>
      </c>
    </row>
    <row r="90" spans="1:14" ht="140.25">
      <c r="A90" s="14">
        <v>82</v>
      </c>
      <c r="B90" s="14" t="s">
        <v>12</v>
      </c>
      <c r="C90" s="20">
        <f>SUM(D90+E90+F90+G90+H90+I90)</f>
        <v>33974.7</v>
      </c>
      <c r="D90" s="20">
        <v>11116.1</v>
      </c>
      <c r="E90" s="20">
        <v>11429.3</v>
      </c>
      <c r="F90" s="20">
        <v>11429.3</v>
      </c>
      <c r="G90" s="20">
        <v>0</v>
      </c>
      <c r="H90" s="20">
        <v>0</v>
      </c>
      <c r="I90" s="20">
        <v>0</v>
      </c>
      <c r="J90" s="14" t="s">
        <v>61</v>
      </c>
      <c r="K90" s="6">
        <v>2020</v>
      </c>
      <c r="L90" s="8">
        <v>2025</v>
      </c>
      <c r="M90" s="8" t="s">
        <v>15</v>
      </c>
      <c r="N90" s="8" t="s">
        <v>6</v>
      </c>
    </row>
    <row r="91" spans="1:14" ht="12.75">
      <c r="A91" s="14">
        <v>83</v>
      </c>
      <c r="B91" s="15" t="s">
        <v>35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15" t="s">
        <v>37</v>
      </c>
      <c r="K91" s="22"/>
      <c r="L91" s="8"/>
      <c r="M91" s="8"/>
      <c r="N91" s="8"/>
    </row>
    <row r="92" spans="1:14" ht="12.75">
      <c r="A92" s="14">
        <v>84</v>
      </c>
      <c r="B92" s="15" t="s">
        <v>9</v>
      </c>
      <c r="C92" s="19">
        <v>33974.7</v>
      </c>
      <c r="D92" s="19">
        <v>11116.1</v>
      </c>
      <c r="E92" s="19">
        <v>11429.3</v>
      </c>
      <c r="F92" s="19">
        <v>11429.3</v>
      </c>
      <c r="G92" s="19">
        <v>0</v>
      </c>
      <c r="H92" s="19">
        <v>0</v>
      </c>
      <c r="I92" s="19">
        <v>0</v>
      </c>
      <c r="J92" s="15" t="s">
        <v>37</v>
      </c>
      <c r="K92" s="22"/>
      <c r="L92" s="8"/>
      <c r="M92" s="8"/>
      <c r="N92" s="8"/>
    </row>
    <row r="93" spans="1:14" ht="12.75">
      <c r="A93" s="14">
        <v>85</v>
      </c>
      <c r="B93" s="15" t="s">
        <v>2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15" t="s">
        <v>37</v>
      </c>
      <c r="K93" s="22"/>
      <c r="L93" s="8"/>
      <c r="M93" s="8"/>
      <c r="N93" s="8"/>
    </row>
    <row r="94" spans="1:14" ht="12.75">
      <c r="A94" s="14">
        <v>86</v>
      </c>
      <c r="B94" s="15" t="s">
        <v>36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15" t="s">
        <v>37</v>
      </c>
      <c r="K94" s="22"/>
      <c r="L94" s="8"/>
      <c r="M94" s="8"/>
      <c r="N94" s="8"/>
    </row>
    <row r="95" spans="1:14" ht="129.75" customHeight="1">
      <c r="A95" s="14">
        <v>87</v>
      </c>
      <c r="B95" s="14" t="s">
        <v>52</v>
      </c>
      <c r="C95" s="20">
        <f>SUM(D95+E95+F95+G95+H95+I95)</f>
        <v>28.2</v>
      </c>
      <c r="D95" s="20">
        <v>9</v>
      </c>
      <c r="E95" s="20">
        <v>9.4</v>
      </c>
      <c r="F95" s="20">
        <v>9.8</v>
      </c>
      <c r="G95" s="20">
        <v>0</v>
      </c>
      <c r="H95" s="20">
        <v>0</v>
      </c>
      <c r="I95" s="20">
        <v>0</v>
      </c>
      <c r="J95" s="14" t="s">
        <v>60</v>
      </c>
      <c r="K95" s="6">
        <v>2020</v>
      </c>
      <c r="L95" s="8">
        <v>2025</v>
      </c>
      <c r="M95" s="8" t="s">
        <v>15</v>
      </c>
      <c r="N95" s="8" t="s">
        <v>6</v>
      </c>
    </row>
    <row r="96" spans="1:14" ht="12.75">
      <c r="A96" s="14">
        <v>88</v>
      </c>
      <c r="B96" s="15" t="s">
        <v>35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14"/>
      <c r="K96" s="22"/>
      <c r="L96" s="8"/>
      <c r="M96" s="8"/>
      <c r="N96" s="8"/>
    </row>
    <row r="97" spans="1:14" ht="12.75">
      <c r="A97" s="15">
        <v>89</v>
      </c>
      <c r="B97" s="16" t="s">
        <v>9</v>
      </c>
      <c r="C97" s="19">
        <f>SUM(D97+E97+F97)</f>
        <v>28.2</v>
      </c>
      <c r="D97" s="19">
        <v>9</v>
      </c>
      <c r="E97" s="19">
        <v>9.4</v>
      </c>
      <c r="F97" s="19">
        <v>9.8</v>
      </c>
      <c r="G97" s="19">
        <v>0</v>
      </c>
      <c r="H97" s="19">
        <v>0</v>
      </c>
      <c r="I97" s="19">
        <v>0</v>
      </c>
      <c r="J97" s="17" t="s">
        <v>13</v>
      </c>
      <c r="K97" s="3">
        <v>2020</v>
      </c>
      <c r="L97" s="3">
        <v>2025</v>
      </c>
      <c r="M97" s="3" t="s">
        <v>15</v>
      </c>
      <c r="N97" s="3" t="s">
        <v>6</v>
      </c>
    </row>
    <row r="98" spans="1:10" ht="12.75">
      <c r="A98" s="15">
        <v>90</v>
      </c>
      <c r="B98" s="15" t="s">
        <v>2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17"/>
    </row>
    <row r="99" spans="1:10" ht="12.75">
      <c r="A99" s="15">
        <v>91</v>
      </c>
      <c r="B99" s="15" t="s">
        <v>36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17"/>
    </row>
    <row r="100" spans="1:14" ht="150.75" customHeight="1">
      <c r="A100" s="14">
        <v>92</v>
      </c>
      <c r="B100" s="14" t="s">
        <v>41</v>
      </c>
      <c r="C100" s="20">
        <f>SUM(D100+E100+F100+G100+H100+I100)</f>
        <v>2829</v>
      </c>
      <c r="D100" s="20">
        <v>943.1</v>
      </c>
      <c r="E100" s="20">
        <v>943</v>
      </c>
      <c r="F100" s="20">
        <v>942.9</v>
      </c>
      <c r="G100" s="20">
        <v>0</v>
      </c>
      <c r="H100" s="20">
        <v>0</v>
      </c>
      <c r="I100" s="20">
        <v>0</v>
      </c>
      <c r="J100" s="14" t="s">
        <v>62</v>
      </c>
      <c r="K100" s="6">
        <v>2020</v>
      </c>
      <c r="L100" s="8">
        <v>2025</v>
      </c>
      <c r="M100" s="8" t="s">
        <v>15</v>
      </c>
      <c r="N100" s="8" t="s">
        <v>6</v>
      </c>
    </row>
    <row r="101" spans="1:14" ht="15.75" customHeight="1">
      <c r="A101" s="14">
        <v>93</v>
      </c>
      <c r="B101" s="15" t="s">
        <v>35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14"/>
      <c r="K101" s="22"/>
      <c r="L101" s="8"/>
      <c r="M101" s="8"/>
      <c r="N101" s="8"/>
    </row>
    <row r="102" spans="1:14" ht="12.75">
      <c r="A102" s="15">
        <v>94</v>
      </c>
      <c r="B102" s="16" t="s">
        <v>9</v>
      </c>
      <c r="C102" s="19">
        <f>SUM(D102+E102+F102+G102+H102+I102)</f>
        <v>2829</v>
      </c>
      <c r="D102" s="19">
        <v>943.1</v>
      </c>
      <c r="E102" s="19">
        <v>943</v>
      </c>
      <c r="F102" s="19">
        <v>942.9</v>
      </c>
      <c r="G102" s="19">
        <v>0</v>
      </c>
      <c r="H102" s="19">
        <v>0</v>
      </c>
      <c r="I102" s="19">
        <v>0</v>
      </c>
      <c r="J102" s="17" t="s">
        <v>13</v>
      </c>
      <c r="K102" s="3">
        <v>2020</v>
      </c>
      <c r="L102" s="3">
        <v>2025</v>
      </c>
      <c r="M102" s="3" t="s">
        <v>15</v>
      </c>
      <c r="N102" s="3" t="s">
        <v>6</v>
      </c>
    </row>
    <row r="103" spans="1:10" ht="12.75">
      <c r="A103" s="15">
        <v>95</v>
      </c>
      <c r="B103" s="15" t="s">
        <v>2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17"/>
    </row>
    <row r="104" spans="1:10" ht="12.75">
      <c r="A104" s="15">
        <v>96</v>
      </c>
      <c r="B104" s="15" t="s">
        <v>36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17"/>
    </row>
    <row r="105" spans="1:14" ht="172.5" customHeight="1">
      <c r="A105" s="14">
        <v>97</v>
      </c>
      <c r="B105" s="14" t="s">
        <v>100</v>
      </c>
      <c r="C105" s="20">
        <f>SUM(D105+E105+F105+G105+H105+I105)</f>
        <v>3281.5</v>
      </c>
      <c r="D105" s="20">
        <v>1064.5</v>
      </c>
      <c r="E105" s="20">
        <v>1099</v>
      </c>
      <c r="F105" s="20">
        <v>1118</v>
      </c>
      <c r="G105" s="20">
        <v>0</v>
      </c>
      <c r="H105" s="20">
        <v>0</v>
      </c>
      <c r="I105" s="20">
        <v>0</v>
      </c>
      <c r="J105" s="14" t="s">
        <v>76</v>
      </c>
      <c r="K105" s="6">
        <v>2020</v>
      </c>
      <c r="L105" s="8">
        <v>2025</v>
      </c>
      <c r="M105" s="8" t="s">
        <v>15</v>
      </c>
      <c r="N105" s="8" t="s">
        <v>6</v>
      </c>
    </row>
    <row r="106" spans="1:14" ht="12.75">
      <c r="A106" s="14">
        <v>98</v>
      </c>
      <c r="B106" s="15" t="s">
        <v>35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14"/>
      <c r="K106" s="22"/>
      <c r="L106" s="8"/>
      <c r="M106" s="8"/>
      <c r="N106" s="8"/>
    </row>
    <row r="107" spans="1:14" ht="12.75">
      <c r="A107" s="14">
        <v>99</v>
      </c>
      <c r="B107" s="16" t="s">
        <v>9</v>
      </c>
      <c r="C107" s="19">
        <f>SUM(D107+E107+F107+G107+H107+I107)</f>
        <v>3281.5</v>
      </c>
      <c r="D107" s="19">
        <v>1064.5</v>
      </c>
      <c r="E107" s="19">
        <v>1099</v>
      </c>
      <c r="F107" s="19">
        <v>1118</v>
      </c>
      <c r="G107" s="19">
        <v>0</v>
      </c>
      <c r="H107" s="19">
        <v>0</v>
      </c>
      <c r="I107" s="19">
        <v>0</v>
      </c>
      <c r="J107" s="14"/>
      <c r="K107" s="22"/>
      <c r="L107" s="8"/>
      <c r="M107" s="8"/>
      <c r="N107" s="8"/>
    </row>
    <row r="108" spans="1:14" ht="12.75">
      <c r="A108" s="14">
        <v>100</v>
      </c>
      <c r="B108" s="15" t="s">
        <v>2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14"/>
      <c r="K108" s="22"/>
      <c r="L108" s="8"/>
      <c r="M108" s="8"/>
      <c r="N108" s="8"/>
    </row>
    <row r="109" spans="1:14" ht="12.75">
      <c r="A109" s="14">
        <v>101</v>
      </c>
      <c r="B109" s="15" t="s">
        <v>36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14"/>
      <c r="K109" s="22"/>
      <c r="L109" s="8"/>
      <c r="M109" s="8"/>
      <c r="N109" s="8"/>
    </row>
    <row r="110" spans="1:14" ht="165.75">
      <c r="A110" s="14">
        <v>102</v>
      </c>
      <c r="B110" s="14" t="s">
        <v>74</v>
      </c>
      <c r="C110" s="25">
        <f>SUM(D110+E110+F110+G110+H110+I110)</f>
        <v>105</v>
      </c>
      <c r="D110" s="25">
        <v>35</v>
      </c>
      <c r="E110" s="25">
        <v>35</v>
      </c>
      <c r="F110" s="25">
        <v>35</v>
      </c>
      <c r="G110" s="25">
        <v>0</v>
      </c>
      <c r="H110" s="25">
        <v>0</v>
      </c>
      <c r="I110" s="25">
        <v>0</v>
      </c>
      <c r="J110" s="14" t="s">
        <v>75</v>
      </c>
      <c r="K110" s="22"/>
      <c r="L110" s="8"/>
      <c r="M110" s="8"/>
      <c r="N110" s="8"/>
    </row>
    <row r="111" spans="1:14" ht="12.75">
      <c r="A111" s="14">
        <v>103</v>
      </c>
      <c r="B111" s="15" t="s">
        <v>35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14" t="s">
        <v>37</v>
      </c>
      <c r="K111" s="22"/>
      <c r="L111" s="8"/>
      <c r="M111" s="8"/>
      <c r="N111" s="8"/>
    </row>
    <row r="112" spans="1:14" ht="12.75">
      <c r="A112" s="14">
        <v>104</v>
      </c>
      <c r="B112" s="16" t="s">
        <v>9</v>
      </c>
      <c r="C112" s="28">
        <f>SUM(D112+E112+F112+G112+H112+I112)</f>
        <v>105</v>
      </c>
      <c r="D112" s="28">
        <v>35</v>
      </c>
      <c r="E112" s="28">
        <v>35</v>
      </c>
      <c r="F112" s="28">
        <v>35</v>
      </c>
      <c r="G112" s="28">
        <v>0</v>
      </c>
      <c r="H112" s="28">
        <v>0</v>
      </c>
      <c r="I112" s="28">
        <v>0</v>
      </c>
      <c r="J112" s="14" t="s">
        <v>37</v>
      </c>
      <c r="K112" s="22"/>
      <c r="L112" s="8"/>
      <c r="M112" s="8"/>
      <c r="N112" s="8"/>
    </row>
    <row r="113" spans="1:14" ht="12.75">
      <c r="A113" s="14">
        <v>105</v>
      </c>
      <c r="B113" s="15" t="s">
        <v>2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14" t="s">
        <v>37</v>
      </c>
      <c r="K113" s="22"/>
      <c r="L113" s="8"/>
      <c r="M113" s="8"/>
      <c r="N113" s="8"/>
    </row>
    <row r="114" spans="1:14" ht="12.75">
      <c r="A114" s="15">
        <v>106</v>
      </c>
      <c r="B114" s="15" t="s">
        <v>36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17" t="s">
        <v>37</v>
      </c>
      <c r="K114" s="3">
        <v>2020</v>
      </c>
      <c r="L114" s="3">
        <v>2025</v>
      </c>
      <c r="M114" s="3" t="s">
        <v>15</v>
      </c>
      <c r="N114" s="3" t="s">
        <v>6</v>
      </c>
    </row>
    <row r="115" spans="1:14" ht="12.75">
      <c r="A115" s="14">
        <v>107</v>
      </c>
      <c r="B115" s="36" t="s">
        <v>42</v>
      </c>
      <c r="C115" s="39"/>
      <c r="D115" s="39"/>
      <c r="E115" s="39"/>
      <c r="F115" s="39"/>
      <c r="G115" s="39"/>
      <c r="H115" s="39"/>
      <c r="I115" s="39"/>
      <c r="J115" s="38"/>
      <c r="K115" s="6">
        <v>2020</v>
      </c>
      <c r="L115" s="8">
        <v>2025</v>
      </c>
      <c r="M115" s="8" t="s">
        <v>15</v>
      </c>
      <c r="N115" s="8" t="s">
        <v>6</v>
      </c>
    </row>
    <row r="116" spans="1:14" ht="38.25">
      <c r="A116" s="15">
        <v>108</v>
      </c>
      <c r="B116" s="14" t="s">
        <v>43</v>
      </c>
      <c r="C116" s="20">
        <f>SUM(D116+E116+F116+G116+H116+I116)</f>
        <v>308.59999999999997</v>
      </c>
      <c r="D116" s="20">
        <f>SUM(D118+D119+D120)</f>
        <v>57</v>
      </c>
      <c r="E116" s="20">
        <f>SUM(E117+E118+E119+E120)</f>
        <v>48.8</v>
      </c>
      <c r="F116" s="20">
        <f>SUM(F117+F118+F119+F120)</f>
        <v>50.7</v>
      </c>
      <c r="G116" s="20">
        <f>SUM(G117+G118+G119+G120)</f>
        <v>50.7</v>
      </c>
      <c r="H116" s="20">
        <f>SUM(H117+H118+H119+H120)</f>
        <v>50.7</v>
      </c>
      <c r="I116" s="20">
        <f>SUM(I117+I118+I119+I120)</f>
        <v>50.7</v>
      </c>
      <c r="J116" s="14" t="s">
        <v>37</v>
      </c>
      <c r="K116" s="6">
        <v>2020</v>
      </c>
      <c r="L116" s="8">
        <v>2025</v>
      </c>
      <c r="M116" s="8" t="s">
        <v>15</v>
      </c>
      <c r="N116" s="8" t="s">
        <v>6</v>
      </c>
    </row>
    <row r="117" spans="1:14" ht="12.75">
      <c r="A117" s="15">
        <v>109</v>
      </c>
      <c r="B117" s="15" t="s">
        <v>35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14" t="s">
        <v>37</v>
      </c>
      <c r="K117" s="6"/>
      <c r="L117" s="8"/>
      <c r="M117" s="8"/>
      <c r="N117" s="8"/>
    </row>
    <row r="118" spans="1:14" ht="12.75">
      <c r="A118" s="15">
        <v>110</v>
      </c>
      <c r="B118" s="16" t="s">
        <v>9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14" t="s">
        <v>37</v>
      </c>
      <c r="K118" s="6"/>
      <c r="L118" s="8"/>
      <c r="M118" s="8"/>
      <c r="N118" s="8"/>
    </row>
    <row r="119" spans="1:14" ht="12.75">
      <c r="A119" s="15">
        <v>111</v>
      </c>
      <c r="B119" s="15" t="s">
        <v>2</v>
      </c>
      <c r="C119" s="20">
        <f>SUM(D119+E119+F119+G119+H119+I119)</f>
        <v>308.59999999999997</v>
      </c>
      <c r="D119" s="20">
        <f aca="true" t="shared" si="11" ref="D119:I119">SUM(D125)</f>
        <v>57</v>
      </c>
      <c r="E119" s="20">
        <f t="shared" si="11"/>
        <v>48.8</v>
      </c>
      <c r="F119" s="20">
        <f t="shared" si="11"/>
        <v>50.7</v>
      </c>
      <c r="G119" s="20">
        <f t="shared" si="11"/>
        <v>50.7</v>
      </c>
      <c r="H119" s="20">
        <f t="shared" si="11"/>
        <v>50.7</v>
      </c>
      <c r="I119" s="20">
        <f t="shared" si="11"/>
        <v>50.7</v>
      </c>
      <c r="J119" s="14" t="s">
        <v>37</v>
      </c>
      <c r="K119" s="6"/>
      <c r="L119" s="8"/>
      <c r="M119" s="8"/>
      <c r="N119" s="8"/>
    </row>
    <row r="120" spans="1:14" ht="12.75">
      <c r="A120" s="14">
        <v>112</v>
      </c>
      <c r="B120" s="15" t="s">
        <v>36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15" t="s">
        <v>37</v>
      </c>
      <c r="K120" s="7">
        <v>2020</v>
      </c>
      <c r="L120" s="9">
        <v>2025</v>
      </c>
      <c r="M120" s="9" t="s">
        <v>15</v>
      </c>
      <c r="N120" s="9" t="s">
        <v>6</v>
      </c>
    </row>
    <row r="121" spans="1:14" ht="12.75">
      <c r="A121" s="14">
        <v>113</v>
      </c>
      <c r="B121" s="36" t="s">
        <v>44</v>
      </c>
      <c r="C121" s="39"/>
      <c r="D121" s="39"/>
      <c r="E121" s="39"/>
      <c r="F121" s="39"/>
      <c r="G121" s="39"/>
      <c r="H121" s="39"/>
      <c r="I121" s="46"/>
      <c r="J121" s="14" t="s">
        <v>13</v>
      </c>
      <c r="K121" s="6">
        <v>2020</v>
      </c>
      <c r="L121" s="8">
        <v>2025</v>
      </c>
      <c r="M121" s="8" t="s">
        <v>15</v>
      </c>
      <c r="N121" s="8" t="s">
        <v>6</v>
      </c>
    </row>
    <row r="122" spans="1:14" ht="51">
      <c r="A122" s="15">
        <v>114</v>
      </c>
      <c r="B122" s="14" t="s">
        <v>10</v>
      </c>
      <c r="C122" s="25">
        <f>SUM(D122+E122+F122+G122+H122+I122)</f>
        <v>308.59999999999997</v>
      </c>
      <c r="D122" s="25">
        <f aca="true" t="shared" si="12" ref="D122:I122">SUM(D127+D132)</f>
        <v>57</v>
      </c>
      <c r="E122" s="25">
        <f t="shared" si="12"/>
        <v>48.8</v>
      </c>
      <c r="F122" s="25">
        <f t="shared" si="12"/>
        <v>50.7</v>
      </c>
      <c r="G122" s="25">
        <f t="shared" si="12"/>
        <v>50.7</v>
      </c>
      <c r="H122" s="25">
        <f t="shared" si="12"/>
        <v>50.7</v>
      </c>
      <c r="I122" s="25">
        <f t="shared" si="12"/>
        <v>50.7</v>
      </c>
      <c r="J122" s="14" t="s">
        <v>37</v>
      </c>
      <c r="K122" s="6">
        <v>2020</v>
      </c>
      <c r="L122" s="8">
        <v>2025</v>
      </c>
      <c r="M122" s="8" t="s">
        <v>15</v>
      </c>
      <c r="N122" s="8" t="s">
        <v>6</v>
      </c>
    </row>
    <row r="123" spans="1:14" ht="12.75">
      <c r="A123" s="15">
        <v>115</v>
      </c>
      <c r="B123" s="15" t="s">
        <v>35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14" t="s">
        <v>37</v>
      </c>
      <c r="K123" s="6"/>
      <c r="L123" s="8"/>
      <c r="M123" s="8"/>
      <c r="N123" s="8"/>
    </row>
    <row r="124" spans="1:14" ht="12.75">
      <c r="A124" s="15">
        <v>116</v>
      </c>
      <c r="B124" s="16" t="s">
        <v>9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14" t="s">
        <v>37</v>
      </c>
      <c r="K124" s="6"/>
      <c r="L124" s="8"/>
      <c r="M124" s="8"/>
      <c r="N124" s="8"/>
    </row>
    <row r="125" spans="1:14" ht="12.75">
      <c r="A125" s="15">
        <v>117</v>
      </c>
      <c r="B125" s="15" t="s">
        <v>2</v>
      </c>
      <c r="C125" s="28">
        <f>SUM(D125+E125+F125+G125+H125+I125)</f>
        <v>308.59999999999997</v>
      </c>
      <c r="D125" s="28">
        <f aca="true" t="shared" si="13" ref="D125:I125">SUM(D130+D135)</f>
        <v>57</v>
      </c>
      <c r="E125" s="28">
        <f t="shared" si="13"/>
        <v>48.8</v>
      </c>
      <c r="F125" s="28">
        <f t="shared" si="13"/>
        <v>50.7</v>
      </c>
      <c r="G125" s="28">
        <f t="shared" si="13"/>
        <v>50.7</v>
      </c>
      <c r="H125" s="28">
        <f t="shared" si="13"/>
        <v>50.7</v>
      </c>
      <c r="I125" s="28">
        <f t="shared" si="13"/>
        <v>50.7</v>
      </c>
      <c r="J125" s="14" t="s">
        <v>37</v>
      </c>
      <c r="K125" s="6"/>
      <c r="L125" s="8"/>
      <c r="M125" s="8"/>
      <c r="N125" s="8"/>
    </row>
    <row r="126" spans="1:14" ht="12.75">
      <c r="A126" s="14">
        <v>118</v>
      </c>
      <c r="B126" s="15" t="s">
        <v>36</v>
      </c>
      <c r="C126" s="28">
        <v>0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15" t="s">
        <v>37</v>
      </c>
      <c r="K126" s="7">
        <v>2020</v>
      </c>
      <c r="L126" s="9">
        <v>2025</v>
      </c>
      <c r="M126" s="9" t="s">
        <v>15</v>
      </c>
      <c r="N126" s="9" t="s">
        <v>6</v>
      </c>
    </row>
    <row r="127" spans="1:14" ht="38.25">
      <c r="A127" s="15">
        <v>119</v>
      </c>
      <c r="B127" s="14" t="s">
        <v>89</v>
      </c>
      <c r="C127" s="25">
        <f>SUM(D127+E127+F127+G127+H127+I127)</f>
        <v>10</v>
      </c>
      <c r="D127" s="25">
        <f aca="true" t="shared" si="14" ref="D127:I127">SUM(D128+D129+D130+D131)</f>
        <v>10</v>
      </c>
      <c r="E127" s="25">
        <f t="shared" si="14"/>
        <v>0</v>
      </c>
      <c r="F127" s="25">
        <f t="shared" si="14"/>
        <v>0</v>
      </c>
      <c r="G127" s="25">
        <f t="shared" si="14"/>
        <v>0</v>
      </c>
      <c r="H127" s="25">
        <f t="shared" si="14"/>
        <v>0</v>
      </c>
      <c r="I127" s="25">
        <f t="shared" si="14"/>
        <v>0</v>
      </c>
      <c r="J127" s="14" t="s">
        <v>63</v>
      </c>
      <c r="K127" s="6">
        <v>2020</v>
      </c>
      <c r="L127" s="8">
        <v>2025</v>
      </c>
      <c r="M127" s="8" t="s">
        <v>15</v>
      </c>
      <c r="N127" s="8" t="s">
        <v>6</v>
      </c>
    </row>
    <row r="128" spans="1:14" ht="12.75">
      <c r="A128" s="15">
        <v>120</v>
      </c>
      <c r="B128" s="15" t="s">
        <v>35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14"/>
      <c r="K128" s="22"/>
      <c r="L128" s="8"/>
      <c r="M128" s="8"/>
      <c r="N128" s="8"/>
    </row>
    <row r="129" spans="1:14" ht="12.75">
      <c r="A129" s="15">
        <v>121</v>
      </c>
      <c r="B129" s="16" t="s">
        <v>9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14"/>
      <c r="K129" s="22"/>
      <c r="L129" s="8"/>
      <c r="M129" s="8"/>
      <c r="N129" s="8"/>
    </row>
    <row r="130" spans="1:14" ht="12.75">
      <c r="A130" s="15">
        <v>122</v>
      </c>
      <c r="B130" s="15" t="s">
        <v>2</v>
      </c>
      <c r="C130" s="25">
        <v>10</v>
      </c>
      <c r="D130" s="25">
        <v>10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14"/>
      <c r="K130" s="22"/>
      <c r="L130" s="8"/>
      <c r="M130" s="8"/>
      <c r="N130" s="8"/>
    </row>
    <row r="131" spans="1:14" ht="12.75">
      <c r="A131" s="14">
        <v>123</v>
      </c>
      <c r="B131" s="15" t="s">
        <v>36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17" t="s">
        <v>13</v>
      </c>
      <c r="K131" s="3">
        <v>2020</v>
      </c>
      <c r="L131" s="3">
        <v>2025</v>
      </c>
      <c r="M131" s="3" t="s">
        <v>15</v>
      </c>
      <c r="N131" s="3" t="s">
        <v>6</v>
      </c>
    </row>
    <row r="132" spans="1:14" ht="38.25">
      <c r="A132" s="15">
        <v>124</v>
      </c>
      <c r="B132" s="14" t="s">
        <v>80</v>
      </c>
      <c r="C132" s="25">
        <f>SUM(D132+E132+F132+G132+H132+I132)</f>
        <v>298.59999999999997</v>
      </c>
      <c r="D132" s="25">
        <f aca="true" t="shared" si="15" ref="D132:I132">SUM(D133+D134+D135+D136)</f>
        <v>47</v>
      </c>
      <c r="E132" s="25">
        <f t="shared" si="15"/>
        <v>48.8</v>
      </c>
      <c r="F132" s="25">
        <f t="shared" si="15"/>
        <v>50.7</v>
      </c>
      <c r="G132" s="25">
        <f t="shared" si="15"/>
        <v>50.7</v>
      </c>
      <c r="H132" s="25">
        <f t="shared" si="15"/>
        <v>50.7</v>
      </c>
      <c r="I132" s="25">
        <f t="shared" si="15"/>
        <v>50.7</v>
      </c>
      <c r="J132" s="14" t="s">
        <v>63</v>
      </c>
      <c r="K132" s="6">
        <v>2020</v>
      </c>
      <c r="L132" s="8">
        <v>2025</v>
      </c>
      <c r="M132" s="8" t="s">
        <v>15</v>
      </c>
      <c r="N132" s="8" t="s">
        <v>6</v>
      </c>
    </row>
    <row r="133" spans="1:14" ht="12.75">
      <c r="A133" s="15">
        <v>125</v>
      </c>
      <c r="B133" s="15" t="s">
        <v>35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14"/>
      <c r="K133" s="22"/>
      <c r="L133" s="8"/>
      <c r="M133" s="8"/>
      <c r="N133" s="8"/>
    </row>
    <row r="134" spans="1:14" ht="12.75">
      <c r="A134" s="15">
        <v>126</v>
      </c>
      <c r="B134" s="16" t="s">
        <v>9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14"/>
      <c r="K134" s="22"/>
      <c r="L134" s="8"/>
      <c r="M134" s="8"/>
      <c r="N134" s="8"/>
    </row>
    <row r="135" spans="1:14" ht="12.75">
      <c r="A135" s="15">
        <v>127</v>
      </c>
      <c r="B135" s="15" t="s">
        <v>2</v>
      </c>
      <c r="C135" s="25">
        <f>SUM(D135+E135+F135+G135+H135+I135)</f>
        <v>298.59999999999997</v>
      </c>
      <c r="D135" s="25">
        <v>47</v>
      </c>
      <c r="E135" s="25">
        <v>48.8</v>
      </c>
      <c r="F135" s="25">
        <v>50.7</v>
      </c>
      <c r="G135" s="25">
        <v>50.7</v>
      </c>
      <c r="H135" s="25">
        <v>50.7</v>
      </c>
      <c r="I135" s="25">
        <v>50.7</v>
      </c>
      <c r="J135" s="14"/>
      <c r="K135" s="22"/>
      <c r="L135" s="8"/>
      <c r="M135" s="8"/>
      <c r="N135" s="8"/>
    </row>
    <row r="136" spans="1:14" ht="12.75">
      <c r="A136" s="15">
        <v>128</v>
      </c>
      <c r="B136" s="15" t="s">
        <v>36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14"/>
      <c r="K136" s="22"/>
      <c r="L136" s="8"/>
      <c r="M136" s="8"/>
      <c r="N136" s="8"/>
    </row>
    <row r="137" spans="1:14" ht="12.75">
      <c r="A137" s="15">
        <v>129</v>
      </c>
      <c r="B137" s="36" t="s">
        <v>45</v>
      </c>
      <c r="C137" s="39"/>
      <c r="D137" s="39"/>
      <c r="E137" s="39"/>
      <c r="F137" s="39"/>
      <c r="G137" s="39"/>
      <c r="H137" s="39"/>
      <c r="I137" s="39"/>
      <c r="J137" s="38"/>
      <c r="K137" s="6">
        <v>2020</v>
      </c>
      <c r="L137" s="8">
        <v>2025</v>
      </c>
      <c r="M137" s="8" t="s">
        <v>15</v>
      </c>
      <c r="N137" s="8" t="s">
        <v>6</v>
      </c>
    </row>
    <row r="138" spans="1:14" ht="38.25">
      <c r="A138" s="14">
        <v>130</v>
      </c>
      <c r="B138" s="14" t="s">
        <v>46</v>
      </c>
      <c r="C138" s="20">
        <f>SUM(D138+E138+F138+G138+H138+I138)</f>
        <v>283.914</v>
      </c>
      <c r="D138" s="20">
        <f aca="true" t="shared" si="16" ref="D138:I142">SUM(D144)</f>
        <v>125.919</v>
      </c>
      <c r="E138" s="20">
        <f t="shared" si="16"/>
        <v>81.6</v>
      </c>
      <c r="F138" s="20">
        <f t="shared" si="16"/>
        <v>76.395</v>
      </c>
      <c r="G138" s="20">
        <f t="shared" si="16"/>
        <v>0</v>
      </c>
      <c r="H138" s="20">
        <f t="shared" si="16"/>
        <v>0</v>
      </c>
      <c r="I138" s="20">
        <f t="shared" si="16"/>
        <v>0</v>
      </c>
      <c r="J138" s="14" t="s">
        <v>37</v>
      </c>
      <c r="K138" s="6">
        <v>2020</v>
      </c>
      <c r="L138" s="8">
        <v>2025</v>
      </c>
      <c r="M138" s="8" t="s">
        <v>15</v>
      </c>
      <c r="N138" s="8" t="s">
        <v>6</v>
      </c>
    </row>
    <row r="139" spans="1:14" ht="12.75">
      <c r="A139" s="14">
        <v>131</v>
      </c>
      <c r="B139" s="15" t="s">
        <v>35</v>
      </c>
      <c r="C139" s="20">
        <f>SUM(D139+E139+F139+G139+H139+I139)</f>
        <v>0</v>
      </c>
      <c r="D139" s="20">
        <f t="shared" si="16"/>
        <v>0</v>
      </c>
      <c r="E139" s="20">
        <f t="shared" si="16"/>
        <v>0</v>
      </c>
      <c r="F139" s="20">
        <f t="shared" si="16"/>
        <v>0</v>
      </c>
      <c r="G139" s="20">
        <f t="shared" si="16"/>
        <v>0</v>
      </c>
      <c r="H139" s="20">
        <f t="shared" si="16"/>
        <v>0</v>
      </c>
      <c r="I139" s="20">
        <f t="shared" si="16"/>
        <v>0</v>
      </c>
      <c r="J139" s="14" t="s">
        <v>37</v>
      </c>
      <c r="K139" s="6"/>
      <c r="L139" s="8"/>
      <c r="M139" s="8"/>
      <c r="N139" s="8"/>
    </row>
    <row r="140" spans="1:14" ht="12.75">
      <c r="A140" s="14">
        <v>132</v>
      </c>
      <c r="B140" s="16" t="s">
        <v>9</v>
      </c>
      <c r="C140" s="20">
        <f>SUM(D140+E140+F140+G140+H140+I140)</f>
        <v>0</v>
      </c>
      <c r="D140" s="20">
        <f t="shared" si="16"/>
        <v>0</v>
      </c>
      <c r="E140" s="20">
        <f t="shared" si="16"/>
        <v>0</v>
      </c>
      <c r="F140" s="20">
        <f t="shared" si="16"/>
        <v>0</v>
      </c>
      <c r="G140" s="20">
        <f t="shared" si="16"/>
        <v>0</v>
      </c>
      <c r="H140" s="20">
        <f t="shared" si="16"/>
        <v>0</v>
      </c>
      <c r="I140" s="20">
        <f t="shared" si="16"/>
        <v>0</v>
      </c>
      <c r="J140" s="14" t="s">
        <v>37</v>
      </c>
      <c r="K140" s="6"/>
      <c r="L140" s="8"/>
      <c r="M140" s="8"/>
      <c r="N140" s="8"/>
    </row>
    <row r="141" spans="1:14" ht="12.75">
      <c r="A141" s="14">
        <v>133</v>
      </c>
      <c r="B141" s="15" t="s">
        <v>2</v>
      </c>
      <c r="C141" s="20">
        <f>SUM(D141+E141+F141+G141+H141+I141)</f>
        <v>283.914</v>
      </c>
      <c r="D141" s="20">
        <f t="shared" si="16"/>
        <v>125.919</v>
      </c>
      <c r="E141" s="20">
        <f t="shared" si="16"/>
        <v>81.6</v>
      </c>
      <c r="F141" s="20">
        <f t="shared" si="16"/>
        <v>76.395</v>
      </c>
      <c r="G141" s="20">
        <f t="shared" si="16"/>
        <v>0</v>
      </c>
      <c r="H141" s="20">
        <f t="shared" si="16"/>
        <v>0</v>
      </c>
      <c r="I141" s="20">
        <f t="shared" si="16"/>
        <v>0</v>
      </c>
      <c r="J141" s="14" t="s">
        <v>37</v>
      </c>
      <c r="K141" s="6"/>
      <c r="L141" s="8"/>
      <c r="M141" s="8"/>
      <c r="N141" s="8"/>
    </row>
    <row r="142" spans="1:14" ht="12.75">
      <c r="A142" s="15">
        <v>134</v>
      </c>
      <c r="B142" s="15" t="s">
        <v>36</v>
      </c>
      <c r="C142" s="23">
        <f>SUM(D142+E142+F142+G142+H142+I142)</f>
        <v>0</v>
      </c>
      <c r="D142" s="23">
        <f t="shared" si="16"/>
        <v>0</v>
      </c>
      <c r="E142" s="23">
        <f t="shared" si="16"/>
        <v>0</v>
      </c>
      <c r="F142" s="23">
        <f t="shared" si="16"/>
        <v>0</v>
      </c>
      <c r="G142" s="23">
        <f t="shared" si="16"/>
        <v>0</v>
      </c>
      <c r="H142" s="23">
        <f t="shared" si="16"/>
        <v>0</v>
      </c>
      <c r="I142" s="23">
        <f t="shared" si="16"/>
        <v>0</v>
      </c>
      <c r="J142" s="15" t="s">
        <v>37</v>
      </c>
      <c r="K142" s="7">
        <v>2020</v>
      </c>
      <c r="L142" s="9">
        <v>2025</v>
      </c>
      <c r="M142" s="9" t="s">
        <v>15</v>
      </c>
      <c r="N142" s="9" t="s">
        <v>6</v>
      </c>
    </row>
    <row r="143" spans="1:14" ht="12.75">
      <c r="A143" s="14">
        <v>135</v>
      </c>
      <c r="B143" s="36" t="s">
        <v>0</v>
      </c>
      <c r="C143" s="39"/>
      <c r="D143" s="39"/>
      <c r="E143" s="39"/>
      <c r="F143" s="39"/>
      <c r="G143" s="39"/>
      <c r="H143" s="39"/>
      <c r="I143" s="39"/>
      <c r="J143" s="38"/>
      <c r="K143" s="6">
        <v>2020</v>
      </c>
      <c r="L143" s="8">
        <v>2025</v>
      </c>
      <c r="M143" s="8" t="s">
        <v>15</v>
      </c>
      <c r="N143" s="8" t="s">
        <v>6</v>
      </c>
    </row>
    <row r="144" spans="1:14" ht="51">
      <c r="A144" s="15">
        <v>136</v>
      </c>
      <c r="B144" s="14" t="s">
        <v>10</v>
      </c>
      <c r="C144" s="20">
        <f>SUM(D144+E144+F144+G144+H144+I144)</f>
        <v>283.914</v>
      </c>
      <c r="D144" s="20">
        <f aca="true" t="shared" si="17" ref="D144:I144">SUM(D145+D146+D147+D148)</f>
        <v>125.919</v>
      </c>
      <c r="E144" s="20">
        <f t="shared" si="17"/>
        <v>81.6</v>
      </c>
      <c r="F144" s="20">
        <f t="shared" si="17"/>
        <v>76.395</v>
      </c>
      <c r="G144" s="20">
        <f t="shared" si="17"/>
        <v>0</v>
      </c>
      <c r="H144" s="20">
        <f t="shared" si="17"/>
        <v>0</v>
      </c>
      <c r="I144" s="20">
        <f t="shared" si="17"/>
        <v>0</v>
      </c>
      <c r="J144" s="14" t="s">
        <v>37</v>
      </c>
      <c r="K144" s="6">
        <v>2020</v>
      </c>
      <c r="L144" s="8">
        <v>2025</v>
      </c>
      <c r="M144" s="8" t="s">
        <v>15</v>
      </c>
      <c r="N144" s="8" t="s">
        <v>6</v>
      </c>
    </row>
    <row r="145" spans="1:14" ht="12.75">
      <c r="A145" s="15">
        <v>137</v>
      </c>
      <c r="B145" s="15" t="s">
        <v>35</v>
      </c>
      <c r="C145" s="20">
        <f>SUM(D145+E145+F145+G145+H145+I145)</f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14" t="s">
        <v>37</v>
      </c>
      <c r="K145" s="6"/>
      <c r="L145" s="8"/>
      <c r="M145" s="8"/>
      <c r="N145" s="8"/>
    </row>
    <row r="146" spans="1:14" ht="12.75">
      <c r="A146" s="15">
        <v>138</v>
      </c>
      <c r="B146" s="16" t="s">
        <v>9</v>
      </c>
      <c r="C146" s="20">
        <f>SUM(D146+E146+F146+G146+H146+I146)</f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14" t="s">
        <v>37</v>
      </c>
      <c r="K146" s="6"/>
      <c r="L146" s="8"/>
      <c r="M146" s="8"/>
      <c r="N146" s="8"/>
    </row>
    <row r="147" spans="1:14" ht="12.75">
      <c r="A147" s="15">
        <v>139</v>
      </c>
      <c r="B147" s="15" t="s">
        <v>2</v>
      </c>
      <c r="C147" s="20">
        <f>SUM(D147+E147+F147+G147+H147+I147)</f>
        <v>283.914</v>
      </c>
      <c r="D147" s="20">
        <v>125.919</v>
      </c>
      <c r="E147" s="20">
        <v>81.6</v>
      </c>
      <c r="F147" s="20">
        <v>76.395</v>
      </c>
      <c r="G147" s="20">
        <v>0</v>
      </c>
      <c r="H147" s="20">
        <v>0</v>
      </c>
      <c r="I147" s="20">
        <v>0</v>
      </c>
      <c r="J147" s="14" t="s">
        <v>37</v>
      </c>
      <c r="K147" s="6"/>
      <c r="L147" s="8"/>
      <c r="M147" s="8"/>
      <c r="N147" s="8"/>
    </row>
    <row r="148" spans="1:14" ht="12.75">
      <c r="A148" s="14">
        <v>140</v>
      </c>
      <c r="B148" s="15" t="s">
        <v>36</v>
      </c>
      <c r="C148" s="23">
        <f>SUM(D148+E148+F148+G148+H148+I148)</f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15" t="s">
        <v>37</v>
      </c>
      <c r="K148" s="7">
        <v>2020</v>
      </c>
      <c r="L148" s="9">
        <v>2025</v>
      </c>
      <c r="M148" s="9" t="s">
        <v>15</v>
      </c>
      <c r="N148" s="9" t="s">
        <v>6</v>
      </c>
    </row>
    <row r="149" spans="1:14" ht="127.5">
      <c r="A149" s="15">
        <v>141</v>
      </c>
      <c r="B149" s="14" t="s">
        <v>21</v>
      </c>
      <c r="C149" s="20">
        <f>SUM(D149+E149++G149+H149+I149)</f>
        <v>155.469</v>
      </c>
      <c r="D149" s="20">
        <v>94.689</v>
      </c>
      <c r="E149" s="20">
        <v>60.78</v>
      </c>
      <c r="F149" s="20">
        <v>60.78</v>
      </c>
      <c r="G149" s="20">
        <v>0</v>
      </c>
      <c r="H149" s="20">
        <v>0</v>
      </c>
      <c r="I149" s="20">
        <v>0</v>
      </c>
      <c r="J149" s="14" t="s">
        <v>64</v>
      </c>
      <c r="K149" s="6">
        <v>2020</v>
      </c>
      <c r="L149" s="8">
        <v>2025</v>
      </c>
      <c r="M149" s="8" t="s">
        <v>15</v>
      </c>
      <c r="N149" s="8" t="s">
        <v>6</v>
      </c>
    </row>
    <row r="150" spans="1:14" ht="12.75">
      <c r="A150" s="15">
        <v>142</v>
      </c>
      <c r="B150" s="15" t="s">
        <v>35</v>
      </c>
      <c r="C150" s="25">
        <f aca="true" t="shared" si="18" ref="C150:C163">SUM(D150+E150+F150+G150+H150+I150)</f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14" t="s">
        <v>37</v>
      </c>
      <c r="K150" s="22"/>
      <c r="L150" s="8"/>
      <c r="M150" s="8"/>
      <c r="N150" s="8"/>
    </row>
    <row r="151" spans="1:14" ht="12.75">
      <c r="A151" s="15">
        <v>143</v>
      </c>
      <c r="B151" s="16" t="s">
        <v>9</v>
      </c>
      <c r="C151" s="25">
        <f t="shared" si="18"/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14" t="s">
        <v>37</v>
      </c>
      <c r="K151" s="22"/>
      <c r="L151" s="8"/>
      <c r="M151" s="8"/>
      <c r="N151" s="8"/>
    </row>
    <row r="152" spans="1:14" ht="12.75">
      <c r="A152" s="15">
        <v>144</v>
      </c>
      <c r="B152" s="15" t="s">
        <v>2</v>
      </c>
      <c r="C152" s="25">
        <f t="shared" si="18"/>
        <v>216.249</v>
      </c>
      <c r="D152" s="20">
        <v>94.689</v>
      </c>
      <c r="E152" s="20">
        <v>60.78</v>
      </c>
      <c r="F152" s="20">
        <v>60.78</v>
      </c>
      <c r="G152" s="20">
        <v>0</v>
      </c>
      <c r="H152" s="20">
        <v>0</v>
      </c>
      <c r="I152" s="20">
        <v>0</v>
      </c>
      <c r="J152" s="14" t="s">
        <v>37</v>
      </c>
      <c r="K152" s="22"/>
      <c r="L152" s="8"/>
      <c r="M152" s="8"/>
      <c r="N152" s="8"/>
    </row>
    <row r="153" spans="1:14" ht="12.75">
      <c r="A153" s="14">
        <v>145</v>
      </c>
      <c r="B153" s="15" t="s">
        <v>36</v>
      </c>
      <c r="C153" s="19">
        <f t="shared" si="18"/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17" t="s">
        <v>37</v>
      </c>
      <c r="K153" s="3">
        <v>2020</v>
      </c>
      <c r="L153" s="3">
        <v>2025</v>
      </c>
      <c r="M153" s="3" t="s">
        <v>15</v>
      </c>
      <c r="N153" s="3" t="s">
        <v>6</v>
      </c>
    </row>
    <row r="154" spans="1:14" ht="89.25">
      <c r="A154" s="15">
        <v>146</v>
      </c>
      <c r="B154" s="14" t="s">
        <v>17</v>
      </c>
      <c r="C154" s="20">
        <f t="shared" si="18"/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14" t="s">
        <v>65</v>
      </c>
      <c r="K154" s="6">
        <v>2020</v>
      </c>
      <c r="L154" s="8">
        <v>2025</v>
      </c>
      <c r="M154" s="8" t="s">
        <v>15</v>
      </c>
      <c r="N154" s="8" t="s">
        <v>6</v>
      </c>
    </row>
    <row r="155" spans="1:14" ht="12.75">
      <c r="A155" s="15">
        <v>147</v>
      </c>
      <c r="B155" s="15" t="s">
        <v>35</v>
      </c>
      <c r="C155" s="25">
        <f t="shared" si="18"/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14" t="s">
        <v>37</v>
      </c>
      <c r="K155" s="22"/>
      <c r="L155" s="8"/>
      <c r="M155" s="8"/>
      <c r="N155" s="8"/>
    </row>
    <row r="156" spans="1:14" ht="12.75">
      <c r="A156" s="15">
        <v>148</v>
      </c>
      <c r="B156" s="16" t="s">
        <v>9</v>
      </c>
      <c r="C156" s="25">
        <f t="shared" si="18"/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14" t="s">
        <v>37</v>
      </c>
      <c r="K156" s="22"/>
      <c r="L156" s="8"/>
      <c r="M156" s="8"/>
      <c r="N156" s="8"/>
    </row>
    <row r="157" spans="1:14" ht="12.75">
      <c r="A157" s="15">
        <v>149</v>
      </c>
      <c r="B157" s="15" t="s">
        <v>2</v>
      </c>
      <c r="C157" s="25">
        <f t="shared" si="18"/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14" t="s">
        <v>37</v>
      </c>
      <c r="K157" s="22"/>
      <c r="L157" s="8"/>
      <c r="M157" s="8"/>
      <c r="N157" s="8"/>
    </row>
    <row r="158" spans="1:14" ht="12.75">
      <c r="A158" s="14">
        <v>150</v>
      </c>
      <c r="B158" s="15" t="s">
        <v>36</v>
      </c>
      <c r="C158" s="19">
        <f t="shared" si="18"/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17" t="s">
        <v>37</v>
      </c>
      <c r="K158" s="3">
        <v>2020</v>
      </c>
      <c r="L158" s="3">
        <v>2025</v>
      </c>
      <c r="M158" s="3" t="s">
        <v>15</v>
      </c>
      <c r="N158" s="3" t="s">
        <v>6</v>
      </c>
    </row>
    <row r="159" spans="1:14" ht="82.5" customHeight="1">
      <c r="A159" s="15">
        <v>151</v>
      </c>
      <c r="B159" s="14" t="s">
        <v>16</v>
      </c>
      <c r="C159" s="20">
        <f t="shared" si="18"/>
        <v>67.66499999999999</v>
      </c>
      <c r="D159" s="20">
        <v>31.23</v>
      </c>
      <c r="E159" s="20">
        <v>20.82</v>
      </c>
      <c r="F159" s="20">
        <v>15.615</v>
      </c>
      <c r="G159" s="20">
        <v>0</v>
      </c>
      <c r="H159" s="20">
        <v>0</v>
      </c>
      <c r="I159" s="20">
        <v>0</v>
      </c>
      <c r="J159" s="14" t="s">
        <v>64</v>
      </c>
      <c r="K159" s="6">
        <v>2020</v>
      </c>
      <c r="L159" s="8">
        <v>2025</v>
      </c>
      <c r="M159" s="8" t="s">
        <v>15</v>
      </c>
      <c r="N159" s="8" t="s">
        <v>6</v>
      </c>
    </row>
    <row r="160" spans="1:14" ht="12.75">
      <c r="A160" s="15">
        <v>152</v>
      </c>
      <c r="B160" s="15" t="s">
        <v>35</v>
      </c>
      <c r="C160" s="25">
        <f t="shared" si="18"/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14" t="s">
        <v>37</v>
      </c>
      <c r="K160" s="22"/>
      <c r="L160" s="8"/>
      <c r="M160" s="8"/>
      <c r="N160" s="8"/>
    </row>
    <row r="161" spans="1:14" ht="12.75">
      <c r="A161" s="15">
        <v>153</v>
      </c>
      <c r="B161" s="16" t="s">
        <v>9</v>
      </c>
      <c r="C161" s="25">
        <f t="shared" si="18"/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14" t="s">
        <v>37</v>
      </c>
      <c r="K161" s="22"/>
      <c r="L161" s="8"/>
      <c r="M161" s="8"/>
      <c r="N161" s="8"/>
    </row>
    <row r="162" spans="1:14" ht="12.75">
      <c r="A162" s="15">
        <v>154</v>
      </c>
      <c r="B162" s="15" t="s">
        <v>2</v>
      </c>
      <c r="C162" s="25">
        <f t="shared" si="18"/>
        <v>67.66499999999999</v>
      </c>
      <c r="D162" s="20">
        <v>31.23</v>
      </c>
      <c r="E162" s="20">
        <v>20.82</v>
      </c>
      <c r="F162" s="20">
        <v>15.615</v>
      </c>
      <c r="G162" s="20">
        <v>0</v>
      </c>
      <c r="H162" s="20">
        <v>0</v>
      </c>
      <c r="I162" s="20">
        <v>0</v>
      </c>
      <c r="J162" s="14" t="s">
        <v>37</v>
      </c>
      <c r="K162" s="22"/>
      <c r="L162" s="8"/>
      <c r="M162" s="8"/>
      <c r="N162" s="8"/>
    </row>
    <row r="163" spans="1:14" ht="12.75">
      <c r="A163" s="14">
        <v>155</v>
      </c>
      <c r="B163" s="15" t="s">
        <v>36</v>
      </c>
      <c r="C163" s="19">
        <f t="shared" si="18"/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17" t="s">
        <v>37</v>
      </c>
      <c r="K163" s="3">
        <v>2020</v>
      </c>
      <c r="L163" s="3">
        <v>2025</v>
      </c>
      <c r="M163" s="3" t="s">
        <v>15</v>
      </c>
      <c r="N163" s="3" t="s">
        <v>6</v>
      </c>
    </row>
    <row r="164" spans="1:14" ht="29.25" customHeight="1">
      <c r="A164" s="15">
        <v>156</v>
      </c>
      <c r="B164" s="36" t="s">
        <v>47</v>
      </c>
      <c r="C164" s="39"/>
      <c r="D164" s="39"/>
      <c r="E164" s="39"/>
      <c r="F164" s="39"/>
      <c r="G164" s="39"/>
      <c r="H164" s="39"/>
      <c r="I164" s="39"/>
      <c r="J164" s="38"/>
      <c r="K164" s="6">
        <v>2020</v>
      </c>
      <c r="L164" s="8">
        <v>2025</v>
      </c>
      <c r="M164" s="8" t="s">
        <v>15</v>
      </c>
      <c r="N164" s="8" t="s">
        <v>6</v>
      </c>
    </row>
    <row r="165" spans="1:14" ht="38.25">
      <c r="A165" s="14">
        <v>157</v>
      </c>
      <c r="B165" s="14" t="s">
        <v>48</v>
      </c>
      <c r="C165" s="20">
        <f aca="true" t="shared" si="19" ref="C165:I169">SUM(C171)</f>
        <v>190546.465</v>
      </c>
      <c r="D165" s="20">
        <f t="shared" si="19"/>
        <v>32380.815</v>
      </c>
      <c r="E165" s="20">
        <f t="shared" si="19"/>
        <v>31706.23</v>
      </c>
      <c r="F165" s="20">
        <f t="shared" si="19"/>
        <v>31706.13</v>
      </c>
      <c r="G165" s="20">
        <f t="shared" si="19"/>
        <v>31584.43</v>
      </c>
      <c r="H165" s="20">
        <f t="shared" si="19"/>
        <v>31584.43</v>
      </c>
      <c r="I165" s="20">
        <f t="shared" si="19"/>
        <v>31584.43</v>
      </c>
      <c r="J165" s="14" t="s">
        <v>37</v>
      </c>
      <c r="K165" s="6">
        <v>2020</v>
      </c>
      <c r="L165" s="8">
        <v>2025</v>
      </c>
      <c r="M165" s="8" t="s">
        <v>15</v>
      </c>
      <c r="N165" s="8" t="s">
        <v>6</v>
      </c>
    </row>
    <row r="166" spans="1:14" ht="12.75">
      <c r="A166" s="15">
        <v>158</v>
      </c>
      <c r="B166" s="15" t="s">
        <v>35</v>
      </c>
      <c r="C166" s="20">
        <f t="shared" si="19"/>
        <v>0</v>
      </c>
      <c r="D166" s="20">
        <f t="shared" si="19"/>
        <v>0</v>
      </c>
      <c r="E166" s="20">
        <f t="shared" si="19"/>
        <v>0</v>
      </c>
      <c r="F166" s="20">
        <f t="shared" si="19"/>
        <v>0</v>
      </c>
      <c r="G166" s="20">
        <f t="shared" si="19"/>
        <v>0</v>
      </c>
      <c r="H166" s="20">
        <f t="shared" si="19"/>
        <v>0</v>
      </c>
      <c r="I166" s="20">
        <f t="shared" si="19"/>
        <v>0</v>
      </c>
      <c r="J166" s="14" t="s">
        <v>37</v>
      </c>
      <c r="K166" s="6"/>
      <c r="L166" s="8"/>
      <c r="M166" s="8"/>
      <c r="N166" s="8"/>
    </row>
    <row r="167" spans="1:14" ht="12.75">
      <c r="A167" s="15">
        <v>159</v>
      </c>
      <c r="B167" s="16" t="s">
        <v>9</v>
      </c>
      <c r="C167" s="20">
        <f t="shared" si="19"/>
        <v>359.59999999999997</v>
      </c>
      <c r="D167" s="20">
        <f t="shared" si="19"/>
        <v>116.1</v>
      </c>
      <c r="E167" s="20">
        <f t="shared" si="19"/>
        <v>121.8</v>
      </c>
      <c r="F167" s="20">
        <f t="shared" si="19"/>
        <v>121.7</v>
      </c>
      <c r="G167" s="20">
        <f t="shared" si="19"/>
        <v>0</v>
      </c>
      <c r="H167" s="20">
        <f t="shared" si="19"/>
        <v>0</v>
      </c>
      <c r="I167" s="20">
        <f t="shared" si="19"/>
        <v>0</v>
      </c>
      <c r="J167" s="14" t="s">
        <v>37</v>
      </c>
      <c r="K167" s="6"/>
      <c r="L167" s="8"/>
      <c r="M167" s="8"/>
      <c r="N167" s="8"/>
    </row>
    <row r="168" spans="1:14" ht="12.75">
      <c r="A168" s="15">
        <v>160</v>
      </c>
      <c r="B168" s="15" t="s">
        <v>2</v>
      </c>
      <c r="C168" s="20">
        <f t="shared" si="19"/>
        <v>190186.865</v>
      </c>
      <c r="D168" s="20">
        <f t="shared" si="19"/>
        <v>32264.715</v>
      </c>
      <c r="E168" s="20">
        <f t="shared" si="19"/>
        <v>31584.43</v>
      </c>
      <c r="F168" s="20">
        <f t="shared" si="19"/>
        <v>31584.43</v>
      </c>
      <c r="G168" s="20">
        <f t="shared" si="19"/>
        <v>31584.43</v>
      </c>
      <c r="H168" s="20">
        <f t="shared" si="19"/>
        <v>31584.43</v>
      </c>
      <c r="I168" s="20">
        <f t="shared" si="19"/>
        <v>31584.43</v>
      </c>
      <c r="J168" s="14" t="s">
        <v>37</v>
      </c>
      <c r="K168" s="6"/>
      <c r="L168" s="8"/>
      <c r="M168" s="8"/>
      <c r="N168" s="8"/>
    </row>
    <row r="169" spans="1:14" ht="12.75">
      <c r="A169" s="14">
        <v>161</v>
      </c>
      <c r="B169" s="15" t="s">
        <v>36</v>
      </c>
      <c r="C169" s="23">
        <f t="shared" si="19"/>
        <v>0</v>
      </c>
      <c r="D169" s="23">
        <f t="shared" si="19"/>
        <v>0</v>
      </c>
      <c r="E169" s="23">
        <f t="shared" si="19"/>
        <v>0</v>
      </c>
      <c r="F169" s="23">
        <f t="shared" si="19"/>
        <v>0</v>
      </c>
      <c r="G169" s="23">
        <f t="shared" si="19"/>
        <v>0</v>
      </c>
      <c r="H169" s="23">
        <f t="shared" si="19"/>
        <v>0</v>
      </c>
      <c r="I169" s="23">
        <f t="shared" si="19"/>
        <v>0</v>
      </c>
      <c r="J169" s="15" t="s">
        <v>37</v>
      </c>
      <c r="K169" s="7">
        <v>2020</v>
      </c>
      <c r="L169" s="9">
        <v>2025</v>
      </c>
      <c r="M169" s="9" t="s">
        <v>15</v>
      </c>
      <c r="N169" s="9" t="s">
        <v>6</v>
      </c>
    </row>
    <row r="170" spans="1:14" ht="12.75">
      <c r="A170" s="15">
        <v>162</v>
      </c>
      <c r="B170" s="36" t="s">
        <v>0</v>
      </c>
      <c r="C170" s="39"/>
      <c r="D170" s="39"/>
      <c r="E170" s="39"/>
      <c r="F170" s="39"/>
      <c r="G170" s="39"/>
      <c r="H170" s="39"/>
      <c r="I170" s="46"/>
      <c r="J170" s="14" t="s">
        <v>13</v>
      </c>
      <c r="K170" s="6">
        <v>2020</v>
      </c>
      <c r="L170" s="8">
        <v>2025</v>
      </c>
      <c r="M170" s="8" t="s">
        <v>15</v>
      </c>
      <c r="N170" s="8" t="s">
        <v>6</v>
      </c>
    </row>
    <row r="171" spans="1:14" ht="51">
      <c r="A171" s="14">
        <v>163</v>
      </c>
      <c r="B171" s="14" t="s">
        <v>10</v>
      </c>
      <c r="C171" s="20">
        <f>SUM(D171+E171+F171+G171+H171+I171)</f>
        <v>190546.465</v>
      </c>
      <c r="D171" s="20">
        <f>SUM(D172+D173+D174+D175)</f>
        <v>32380.815</v>
      </c>
      <c r="E171" s="20">
        <f>SUM(E172+E173+E174+E175)</f>
        <v>31706.23</v>
      </c>
      <c r="F171" s="20">
        <f>SUM(F172+F173+F174+F175)</f>
        <v>31706.13</v>
      </c>
      <c r="G171" s="20">
        <f>SUM(G172+G173+G174+G175)</f>
        <v>31584.43</v>
      </c>
      <c r="H171" s="20">
        <f>SUM(H172+H173+H174+H175)</f>
        <v>31584.43</v>
      </c>
      <c r="I171" s="20">
        <f>SUM(I172+I173+I174+I175)</f>
        <v>31584.43</v>
      </c>
      <c r="J171" s="14" t="s">
        <v>37</v>
      </c>
      <c r="K171" s="6">
        <v>2020</v>
      </c>
      <c r="L171" s="8">
        <v>2025</v>
      </c>
      <c r="M171" s="8" t="s">
        <v>15</v>
      </c>
      <c r="N171" s="8" t="s">
        <v>6</v>
      </c>
    </row>
    <row r="172" spans="1:14" ht="12.75">
      <c r="A172" s="14">
        <v>164</v>
      </c>
      <c r="B172" s="15" t="s">
        <v>35</v>
      </c>
      <c r="C172" s="20">
        <v>0</v>
      </c>
      <c r="D172" s="20">
        <f>SUM(D177+D187+D182)</f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14" t="s">
        <v>37</v>
      </c>
      <c r="K172" s="6"/>
      <c r="L172" s="8"/>
      <c r="M172" s="8"/>
      <c r="N172" s="8"/>
    </row>
    <row r="173" spans="1:14" ht="12.75">
      <c r="A173" s="14">
        <v>165</v>
      </c>
      <c r="B173" s="16" t="s">
        <v>9</v>
      </c>
      <c r="C173" s="20">
        <f>SUM(D173+E173+F173+G173+H173+I173)</f>
        <v>359.59999999999997</v>
      </c>
      <c r="D173" s="20">
        <v>116.1</v>
      </c>
      <c r="E173" s="20">
        <v>121.8</v>
      </c>
      <c r="F173" s="20">
        <v>121.7</v>
      </c>
      <c r="G173" s="20">
        <v>0</v>
      </c>
      <c r="H173" s="20">
        <v>0</v>
      </c>
      <c r="I173" s="20">
        <v>0</v>
      </c>
      <c r="J173" s="14" t="s">
        <v>37</v>
      </c>
      <c r="K173" s="6"/>
      <c r="L173" s="8"/>
      <c r="M173" s="8"/>
      <c r="N173" s="8"/>
    </row>
    <row r="174" spans="1:14" ht="12.75">
      <c r="A174" s="15">
        <v>166</v>
      </c>
      <c r="B174" s="15" t="s">
        <v>2</v>
      </c>
      <c r="C174" s="20">
        <f>SUM(D174+E174+F174+G174+H174+I174)</f>
        <v>190186.865</v>
      </c>
      <c r="D174" s="20">
        <f>SUM(D179+D194)</f>
        <v>32264.715</v>
      </c>
      <c r="E174" s="20">
        <f>SUM(E179+E194)</f>
        <v>31584.43</v>
      </c>
      <c r="F174" s="20">
        <f>SUM(F179+F194)</f>
        <v>31584.43</v>
      </c>
      <c r="G174" s="20">
        <f>SUM(G179+G194)</f>
        <v>31584.43</v>
      </c>
      <c r="H174" s="20">
        <f>SUM(H179+H194)</f>
        <v>31584.43</v>
      </c>
      <c r="I174" s="20">
        <f>SUM(I179+I194)</f>
        <v>31584.43</v>
      </c>
      <c r="J174" s="14" t="s">
        <v>37</v>
      </c>
      <c r="K174" s="6"/>
      <c r="L174" s="8"/>
      <c r="M174" s="8"/>
      <c r="N174" s="8"/>
    </row>
    <row r="175" spans="1:14" ht="12.75">
      <c r="A175" s="14">
        <v>167</v>
      </c>
      <c r="B175" s="15" t="s">
        <v>36</v>
      </c>
      <c r="C175" s="23">
        <f>SUM(D175+E175+F175+G175+H175+I175)</f>
        <v>0</v>
      </c>
      <c r="D175" s="23">
        <f>SUM(D180+D185+D190+D195+D200)</f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15" t="s">
        <v>37</v>
      </c>
      <c r="K175" s="7">
        <v>2020</v>
      </c>
      <c r="L175" s="9">
        <v>2025</v>
      </c>
      <c r="M175" s="9" t="s">
        <v>15</v>
      </c>
      <c r="N175" s="9" t="s">
        <v>6</v>
      </c>
    </row>
    <row r="176" spans="1:14" ht="89.25">
      <c r="A176" s="15">
        <v>168</v>
      </c>
      <c r="B176" s="14" t="s">
        <v>49</v>
      </c>
      <c r="C176" s="30">
        <f>SUM(D176+E176+F176+G176+H176+I176)</f>
        <v>130898.22000000003</v>
      </c>
      <c r="D176" s="18">
        <v>21193.985</v>
      </c>
      <c r="E176" s="18">
        <v>21940.847</v>
      </c>
      <c r="F176" s="18">
        <v>21940.847</v>
      </c>
      <c r="G176" s="18">
        <v>21940.847</v>
      </c>
      <c r="H176" s="18">
        <v>21940.847</v>
      </c>
      <c r="I176" s="18">
        <v>21940.847</v>
      </c>
      <c r="J176" s="14" t="s">
        <v>92</v>
      </c>
      <c r="K176" s="6">
        <v>2020</v>
      </c>
      <c r="L176" s="8">
        <v>2025</v>
      </c>
      <c r="M176" s="8" t="s">
        <v>15</v>
      </c>
      <c r="N176" s="8" t="s">
        <v>6</v>
      </c>
    </row>
    <row r="177" spans="1:14" ht="12.75">
      <c r="A177" s="15">
        <v>169</v>
      </c>
      <c r="B177" s="15" t="s">
        <v>35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14" t="s">
        <v>37</v>
      </c>
      <c r="K177" s="22"/>
      <c r="L177" s="8"/>
      <c r="M177" s="8"/>
      <c r="N177" s="8"/>
    </row>
    <row r="178" spans="1:14" ht="12.75">
      <c r="A178" s="15">
        <v>170</v>
      </c>
      <c r="B178" s="16" t="s">
        <v>9</v>
      </c>
      <c r="C178" s="23">
        <v>0</v>
      </c>
      <c r="D178" s="23">
        <v>0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14" t="s">
        <v>37</v>
      </c>
      <c r="K178" s="22"/>
      <c r="L178" s="8"/>
      <c r="M178" s="8"/>
      <c r="N178" s="8"/>
    </row>
    <row r="179" spans="1:14" ht="12.75">
      <c r="A179" s="14">
        <v>171</v>
      </c>
      <c r="B179" s="16" t="s">
        <v>2</v>
      </c>
      <c r="C179" s="31">
        <f>SUM(D179+E179+F179+G179+H179+I179)</f>
        <v>130898.22000000003</v>
      </c>
      <c r="D179" s="31">
        <v>21193.985</v>
      </c>
      <c r="E179" s="31">
        <v>21940.847</v>
      </c>
      <c r="F179" s="31">
        <v>21940.847</v>
      </c>
      <c r="G179" s="31">
        <v>21940.847</v>
      </c>
      <c r="H179" s="31">
        <v>21940.847</v>
      </c>
      <c r="I179" s="31">
        <v>21940.847</v>
      </c>
      <c r="J179" s="17" t="s">
        <v>37</v>
      </c>
      <c r="K179" s="3">
        <v>2020</v>
      </c>
      <c r="L179" s="3">
        <v>2025</v>
      </c>
      <c r="M179" s="3" t="s">
        <v>15</v>
      </c>
      <c r="N179" s="3" t="s">
        <v>6</v>
      </c>
    </row>
    <row r="180" spans="1:10" ht="12.75">
      <c r="A180" s="14">
        <v>172</v>
      </c>
      <c r="B180" s="15" t="s">
        <v>36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17" t="s">
        <v>37</v>
      </c>
    </row>
    <row r="181" spans="1:14" ht="102">
      <c r="A181" s="15">
        <v>173</v>
      </c>
      <c r="B181" s="14" t="s">
        <v>30</v>
      </c>
      <c r="C181" s="18">
        <f>SUM(D181+E181+F181+G181+H181+I181)</f>
        <v>357</v>
      </c>
      <c r="D181" s="18">
        <v>115.2</v>
      </c>
      <c r="E181" s="18">
        <v>120.9</v>
      </c>
      <c r="F181" s="18">
        <v>120.9</v>
      </c>
      <c r="G181" s="30">
        <v>0</v>
      </c>
      <c r="H181" s="30">
        <v>0</v>
      </c>
      <c r="I181" s="30">
        <v>0</v>
      </c>
      <c r="J181" s="14" t="s">
        <v>103</v>
      </c>
      <c r="K181" s="6">
        <v>2020</v>
      </c>
      <c r="L181" s="8">
        <v>2025</v>
      </c>
      <c r="M181" s="8" t="s">
        <v>15</v>
      </c>
      <c r="N181" s="8" t="s">
        <v>6</v>
      </c>
    </row>
    <row r="182" spans="1:14" ht="12.75">
      <c r="A182" s="15">
        <v>174</v>
      </c>
      <c r="B182" s="15" t="s">
        <v>35</v>
      </c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15" t="s">
        <v>37</v>
      </c>
      <c r="K182" s="22"/>
      <c r="L182" s="8"/>
      <c r="M182" s="8"/>
      <c r="N182" s="8"/>
    </row>
    <row r="183" spans="1:14" ht="12.75">
      <c r="A183" s="15">
        <v>175</v>
      </c>
      <c r="B183" s="16" t="s">
        <v>9</v>
      </c>
      <c r="C183" s="31">
        <f>SUM(D183+E183+F183+G183+H183+I183)</f>
        <v>357</v>
      </c>
      <c r="D183" s="31">
        <v>115.2</v>
      </c>
      <c r="E183" s="31">
        <v>120.9</v>
      </c>
      <c r="F183" s="31">
        <v>120.9</v>
      </c>
      <c r="G183" s="32">
        <v>0</v>
      </c>
      <c r="H183" s="32">
        <v>0</v>
      </c>
      <c r="I183" s="32">
        <v>0</v>
      </c>
      <c r="J183" s="15" t="s">
        <v>37</v>
      </c>
      <c r="K183" s="22"/>
      <c r="L183" s="8"/>
      <c r="M183" s="8"/>
      <c r="N183" s="8"/>
    </row>
    <row r="184" spans="1:14" ht="12.75">
      <c r="A184" s="15">
        <v>176</v>
      </c>
      <c r="B184" s="16" t="s">
        <v>2</v>
      </c>
      <c r="C184" s="23">
        <v>0</v>
      </c>
      <c r="D184" s="23">
        <v>0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15" t="s">
        <v>37</v>
      </c>
      <c r="K184" s="22"/>
      <c r="L184" s="8"/>
      <c r="M184" s="8"/>
      <c r="N184" s="8"/>
    </row>
    <row r="185" spans="1:14" ht="12.75">
      <c r="A185" s="14">
        <v>177</v>
      </c>
      <c r="B185" s="15" t="s">
        <v>36</v>
      </c>
      <c r="C185" s="23">
        <v>0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17" t="s">
        <v>37</v>
      </c>
      <c r="K185" s="3">
        <v>2020</v>
      </c>
      <c r="L185" s="3">
        <v>2025</v>
      </c>
      <c r="M185" s="3" t="s">
        <v>15</v>
      </c>
      <c r="N185" s="3" t="s">
        <v>6</v>
      </c>
    </row>
    <row r="186" spans="1:10" ht="178.5">
      <c r="A186" s="15">
        <v>178</v>
      </c>
      <c r="B186" s="14" t="s">
        <v>78</v>
      </c>
      <c r="C186" s="18">
        <f>SUM(D186+E186+F186+G186+H186+I186)</f>
        <v>2</v>
      </c>
      <c r="D186" s="18">
        <v>0.7</v>
      </c>
      <c r="E186" s="18">
        <v>0.7</v>
      </c>
      <c r="F186" s="18">
        <v>0.6</v>
      </c>
      <c r="G186" s="30">
        <v>0</v>
      </c>
      <c r="H186" s="30">
        <v>0</v>
      </c>
      <c r="I186" s="30">
        <v>0</v>
      </c>
      <c r="J186" s="27" t="s">
        <v>102</v>
      </c>
    </row>
    <row r="187" spans="1:10" ht="12.75">
      <c r="A187" s="15">
        <v>179</v>
      </c>
      <c r="B187" s="15" t="s">
        <v>35</v>
      </c>
      <c r="C187" s="23">
        <v>0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17" t="s">
        <v>37</v>
      </c>
    </row>
    <row r="188" spans="1:10" ht="12.75">
      <c r="A188" s="15">
        <v>180</v>
      </c>
      <c r="B188" s="16" t="s">
        <v>9</v>
      </c>
      <c r="C188" s="31">
        <f>SUM(D188+E188+F188+G188+H188+I188)</f>
        <v>2</v>
      </c>
      <c r="D188" s="31">
        <v>0.7</v>
      </c>
      <c r="E188" s="31">
        <v>0.7</v>
      </c>
      <c r="F188" s="31">
        <v>0.6</v>
      </c>
      <c r="G188" s="32">
        <v>0</v>
      </c>
      <c r="H188" s="32">
        <v>0</v>
      </c>
      <c r="I188" s="32">
        <v>0</v>
      </c>
      <c r="J188" s="17" t="s">
        <v>37</v>
      </c>
    </row>
    <row r="189" spans="1:10" ht="12.75">
      <c r="A189" s="15">
        <v>181</v>
      </c>
      <c r="B189" s="16" t="s">
        <v>2</v>
      </c>
      <c r="C189" s="23">
        <v>0</v>
      </c>
      <c r="D189" s="23">
        <v>0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17" t="s">
        <v>37</v>
      </c>
    </row>
    <row r="190" spans="1:10" ht="12.75">
      <c r="A190" s="14">
        <v>182</v>
      </c>
      <c r="B190" s="15" t="s">
        <v>36</v>
      </c>
      <c r="C190" s="23">
        <v>0</v>
      </c>
      <c r="D190" s="23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17" t="s">
        <v>37</v>
      </c>
    </row>
    <row r="191" spans="1:14" ht="89.25">
      <c r="A191" s="15">
        <v>183</v>
      </c>
      <c r="B191" s="14" t="s">
        <v>81</v>
      </c>
      <c r="C191" s="20">
        <f>SUM(D191+E191+F191+G191+H191+I191)</f>
        <v>59288.645</v>
      </c>
      <c r="D191" s="20">
        <v>11070.73</v>
      </c>
      <c r="E191" s="20">
        <v>9643.583</v>
      </c>
      <c r="F191" s="20">
        <v>9643.583</v>
      </c>
      <c r="G191" s="20">
        <v>9643.583</v>
      </c>
      <c r="H191" s="20">
        <v>9643.583</v>
      </c>
      <c r="I191" s="20">
        <v>9643.583</v>
      </c>
      <c r="J191" s="14" t="s">
        <v>91</v>
      </c>
      <c r="K191" s="6">
        <v>2020</v>
      </c>
      <c r="L191" s="8">
        <v>2025</v>
      </c>
      <c r="M191" s="8" t="s">
        <v>15</v>
      </c>
      <c r="N191" s="8" t="s">
        <v>6</v>
      </c>
    </row>
    <row r="192" spans="1:14" ht="12.75">
      <c r="A192" s="15">
        <v>184</v>
      </c>
      <c r="B192" s="15" t="s">
        <v>35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14" t="s">
        <v>37</v>
      </c>
      <c r="K192" s="22"/>
      <c r="L192" s="8"/>
      <c r="M192" s="8"/>
      <c r="N192" s="8"/>
    </row>
    <row r="193" spans="1:14" ht="12.75">
      <c r="A193" s="15">
        <v>185</v>
      </c>
      <c r="B193" s="16" t="s">
        <v>9</v>
      </c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14" t="s">
        <v>37</v>
      </c>
      <c r="K193" s="22"/>
      <c r="L193" s="8"/>
      <c r="M193" s="8"/>
      <c r="N193" s="8"/>
    </row>
    <row r="194" spans="1:14" ht="12.75">
      <c r="A194" s="15">
        <v>186</v>
      </c>
      <c r="B194" s="16" t="s">
        <v>2</v>
      </c>
      <c r="C194" s="23">
        <f>SUM(D194+E194+F194+G194+H194+I194)</f>
        <v>59288.645</v>
      </c>
      <c r="D194" s="23">
        <v>11070.73</v>
      </c>
      <c r="E194" s="23">
        <v>9643.583</v>
      </c>
      <c r="F194" s="23">
        <v>9643.583</v>
      </c>
      <c r="G194" s="23">
        <v>9643.583</v>
      </c>
      <c r="H194" s="23">
        <v>9643.583</v>
      </c>
      <c r="I194" s="23">
        <v>9643.583</v>
      </c>
      <c r="J194" s="14" t="s">
        <v>37</v>
      </c>
      <c r="K194" s="22"/>
      <c r="L194" s="8"/>
      <c r="M194" s="8"/>
      <c r="N194" s="8"/>
    </row>
    <row r="195" spans="1:14" ht="12.75">
      <c r="A195" s="14">
        <v>187</v>
      </c>
      <c r="B195" s="15" t="s">
        <v>36</v>
      </c>
      <c r="C195" s="23">
        <v>0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14" t="s">
        <v>37</v>
      </c>
      <c r="K195" s="22"/>
      <c r="L195" s="8"/>
      <c r="M195" s="8"/>
      <c r="N195" s="8"/>
    </row>
    <row r="196" spans="1:14" ht="168.75" customHeight="1">
      <c r="A196" s="15">
        <v>188</v>
      </c>
      <c r="B196" s="14" t="s">
        <v>82</v>
      </c>
      <c r="C196" s="20">
        <f>SUM(D196+E196+F196+G196+H196+I196)</f>
        <v>0.6000000000000001</v>
      </c>
      <c r="D196" s="20">
        <v>0.2</v>
      </c>
      <c r="E196" s="20">
        <v>0.2</v>
      </c>
      <c r="F196" s="20">
        <v>0.2</v>
      </c>
      <c r="G196" s="20">
        <v>0</v>
      </c>
      <c r="H196" s="20">
        <v>0</v>
      </c>
      <c r="I196" s="20">
        <v>0</v>
      </c>
      <c r="J196" s="14" t="s">
        <v>101</v>
      </c>
      <c r="K196" s="22"/>
      <c r="L196" s="8"/>
      <c r="M196" s="8"/>
      <c r="N196" s="8"/>
    </row>
    <row r="197" spans="1:14" ht="12.75">
      <c r="A197" s="15">
        <v>189</v>
      </c>
      <c r="B197" s="15" t="s">
        <v>35</v>
      </c>
      <c r="C197" s="23">
        <v>0</v>
      </c>
      <c r="D197" s="23">
        <v>0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15" t="s">
        <v>37</v>
      </c>
      <c r="K197" s="22"/>
      <c r="L197" s="8"/>
      <c r="M197" s="8"/>
      <c r="N197" s="8"/>
    </row>
    <row r="198" spans="1:14" ht="12.75">
      <c r="A198" s="15">
        <v>190</v>
      </c>
      <c r="B198" s="16" t="s">
        <v>9</v>
      </c>
      <c r="C198" s="23">
        <v>0.6</v>
      </c>
      <c r="D198" s="23">
        <v>0.2</v>
      </c>
      <c r="E198" s="23">
        <v>0.2</v>
      </c>
      <c r="F198" s="23">
        <v>0.2</v>
      </c>
      <c r="G198" s="23">
        <v>0</v>
      </c>
      <c r="H198" s="23">
        <v>0</v>
      </c>
      <c r="I198" s="23">
        <v>0</v>
      </c>
      <c r="J198" s="15" t="s">
        <v>37</v>
      </c>
      <c r="K198" s="22"/>
      <c r="L198" s="8"/>
      <c r="M198" s="8"/>
      <c r="N198" s="8"/>
    </row>
    <row r="199" spans="1:14" ht="12.75">
      <c r="A199" s="14">
        <v>191</v>
      </c>
      <c r="B199" s="16" t="s">
        <v>2</v>
      </c>
      <c r="C199" s="23">
        <v>0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17" t="s">
        <v>37</v>
      </c>
      <c r="K199" s="3">
        <v>2020</v>
      </c>
      <c r="L199" s="3">
        <v>2025</v>
      </c>
      <c r="M199" s="3" t="s">
        <v>15</v>
      </c>
      <c r="N199" s="3" t="s">
        <v>6</v>
      </c>
    </row>
    <row r="200" spans="1:10" ht="12.75">
      <c r="A200" s="14">
        <v>192</v>
      </c>
      <c r="B200" s="15" t="s">
        <v>36</v>
      </c>
      <c r="C200" s="23">
        <v>0</v>
      </c>
      <c r="D200" s="23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17" t="s">
        <v>37</v>
      </c>
    </row>
    <row r="201" spans="1:10" ht="32.25" customHeight="1">
      <c r="A201" s="15">
        <v>193</v>
      </c>
      <c r="B201" s="36" t="s">
        <v>51</v>
      </c>
      <c r="C201" s="39"/>
      <c r="D201" s="39"/>
      <c r="E201" s="39"/>
      <c r="F201" s="39"/>
      <c r="G201" s="39"/>
      <c r="H201" s="39"/>
      <c r="I201" s="39"/>
      <c r="J201" s="38"/>
    </row>
    <row r="202" spans="1:10" ht="40.5" customHeight="1">
      <c r="A202" s="14">
        <v>194</v>
      </c>
      <c r="B202" s="14" t="s">
        <v>50</v>
      </c>
      <c r="C202" s="20">
        <f>SUM(D202+E202+F202+G202+H202+I202)</f>
        <v>32490</v>
      </c>
      <c r="D202" s="20">
        <f>SUM(D205+D204++D206)</f>
        <v>5415</v>
      </c>
      <c r="E202" s="20">
        <f>SUM(E203+E204+E205+E206)</f>
        <v>5415</v>
      </c>
      <c r="F202" s="20">
        <f>SUM(F203+F204+F205+F206)</f>
        <v>5415</v>
      </c>
      <c r="G202" s="20">
        <f>SUM(G203+G204+G205+G206)</f>
        <v>5415</v>
      </c>
      <c r="H202" s="20">
        <f>SUM(H203+H204+H205+H206)</f>
        <v>5415</v>
      </c>
      <c r="I202" s="20">
        <f>SUM(I203+I204+I205+I206)</f>
        <v>5415</v>
      </c>
      <c r="J202" s="14" t="s">
        <v>37</v>
      </c>
    </row>
    <row r="203" spans="1:10" ht="19.5" customHeight="1">
      <c r="A203" s="14">
        <v>195</v>
      </c>
      <c r="B203" s="15" t="s">
        <v>35</v>
      </c>
      <c r="C203" s="23">
        <v>0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15" t="s">
        <v>37</v>
      </c>
    </row>
    <row r="204" spans="1:10" ht="15" customHeight="1">
      <c r="A204" s="14">
        <v>196</v>
      </c>
      <c r="B204" s="16" t="s">
        <v>9</v>
      </c>
      <c r="C204" s="23">
        <v>0</v>
      </c>
      <c r="D204" s="23">
        <v>0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15" t="s">
        <v>37</v>
      </c>
    </row>
    <row r="205" spans="1:10" ht="15.75" customHeight="1">
      <c r="A205" s="14">
        <v>197</v>
      </c>
      <c r="B205" s="16" t="s">
        <v>2</v>
      </c>
      <c r="C205" s="23">
        <f>SUM(D205+E205+F205+G205+H205+I205)</f>
        <v>32490</v>
      </c>
      <c r="D205" s="23">
        <v>5415</v>
      </c>
      <c r="E205" s="23">
        <v>5415</v>
      </c>
      <c r="F205" s="23">
        <v>5415</v>
      </c>
      <c r="G205" s="23">
        <v>5415</v>
      </c>
      <c r="H205" s="23">
        <v>5415</v>
      </c>
      <c r="I205" s="23">
        <v>5415</v>
      </c>
      <c r="J205" s="15" t="s">
        <v>37</v>
      </c>
    </row>
    <row r="206" spans="1:10" ht="19.5" customHeight="1">
      <c r="A206" s="14">
        <v>198</v>
      </c>
      <c r="B206" s="15" t="s">
        <v>36</v>
      </c>
      <c r="C206" s="23">
        <v>0</v>
      </c>
      <c r="D206" s="23">
        <v>0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15" t="s">
        <v>37</v>
      </c>
    </row>
    <row r="207" spans="1:10" ht="12.75" customHeight="1">
      <c r="A207" s="14">
        <v>199</v>
      </c>
      <c r="B207" s="40" t="s">
        <v>0</v>
      </c>
      <c r="C207" s="41"/>
      <c r="D207" s="41"/>
      <c r="E207" s="41"/>
      <c r="F207" s="41"/>
      <c r="G207" s="41"/>
      <c r="H207" s="41"/>
      <c r="I207" s="41"/>
      <c r="J207" s="42"/>
    </row>
    <row r="208" spans="1:10" ht="12.75" customHeight="1">
      <c r="A208" s="15">
        <v>200</v>
      </c>
      <c r="B208" s="14" t="s">
        <v>10</v>
      </c>
      <c r="C208" s="20">
        <f>SUM(C213+C218)</f>
        <v>32490</v>
      </c>
      <c r="D208" s="20">
        <f>SUM(D213+D218)</f>
        <v>5415</v>
      </c>
      <c r="E208" s="20">
        <f>SUM(E213+E218)</f>
        <v>5415</v>
      </c>
      <c r="F208" s="20">
        <f>SUM(F213+F218)</f>
        <v>5415</v>
      </c>
      <c r="G208" s="20">
        <v>4500</v>
      </c>
      <c r="H208" s="20">
        <v>4500</v>
      </c>
      <c r="I208" s="20">
        <v>4500</v>
      </c>
      <c r="J208" s="14" t="s">
        <v>37</v>
      </c>
    </row>
    <row r="209" spans="1:10" ht="12.75" customHeight="1">
      <c r="A209" s="15">
        <v>201</v>
      </c>
      <c r="B209" s="15" t="s">
        <v>35</v>
      </c>
      <c r="C209" s="23">
        <v>0</v>
      </c>
      <c r="D209" s="23">
        <v>0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  <c r="J209" s="14" t="s">
        <v>37</v>
      </c>
    </row>
    <row r="210" spans="1:10" ht="12.75" customHeight="1">
      <c r="A210" s="15">
        <v>202</v>
      </c>
      <c r="B210" s="16" t="s">
        <v>9</v>
      </c>
      <c r="C210" s="23">
        <v>0</v>
      </c>
      <c r="D210" s="23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14" t="s">
        <v>37</v>
      </c>
    </row>
    <row r="211" spans="1:10" ht="12.75" customHeight="1">
      <c r="A211" s="15">
        <v>203</v>
      </c>
      <c r="B211" s="16" t="s">
        <v>2</v>
      </c>
      <c r="C211" s="23">
        <f>SUM(D211+E211+F211+G211+H211+I211)</f>
        <v>32490</v>
      </c>
      <c r="D211" s="23">
        <v>5415</v>
      </c>
      <c r="E211" s="23">
        <v>5415</v>
      </c>
      <c r="F211" s="23">
        <v>5415</v>
      </c>
      <c r="G211" s="23">
        <v>5415</v>
      </c>
      <c r="H211" s="23">
        <v>5415</v>
      </c>
      <c r="I211" s="23">
        <v>5415</v>
      </c>
      <c r="J211" s="14" t="s">
        <v>37</v>
      </c>
    </row>
    <row r="212" spans="1:10" ht="12.75" customHeight="1">
      <c r="A212" s="15">
        <v>204</v>
      </c>
      <c r="B212" s="15" t="s">
        <v>36</v>
      </c>
      <c r="C212" s="23">
        <v>0</v>
      </c>
      <c r="D212" s="23">
        <v>0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14" t="s">
        <v>37</v>
      </c>
    </row>
    <row r="213" spans="1:10" ht="108" customHeight="1">
      <c r="A213" s="15">
        <v>205</v>
      </c>
      <c r="B213" s="14" t="s">
        <v>31</v>
      </c>
      <c r="C213" s="20">
        <f>SUM(D213+E213+F213+G213+H213+I213)</f>
        <v>21048</v>
      </c>
      <c r="D213" s="20">
        <v>3508</v>
      </c>
      <c r="E213" s="20">
        <v>3508</v>
      </c>
      <c r="F213" s="20">
        <v>3508</v>
      </c>
      <c r="G213" s="20">
        <v>3508</v>
      </c>
      <c r="H213" s="20">
        <v>3508</v>
      </c>
      <c r="I213" s="20">
        <v>3508</v>
      </c>
      <c r="J213" s="14" t="s">
        <v>66</v>
      </c>
    </row>
    <row r="214" spans="1:10" ht="15.75" customHeight="1">
      <c r="A214" s="15">
        <v>206</v>
      </c>
      <c r="B214" s="15" t="s">
        <v>35</v>
      </c>
      <c r="C214" s="23">
        <v>0</v>
      </c>
      <c r="D214" s="23">
        <v>0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14"/>
    </row>
    <row r="215" spans="1:10" ht="16.5" customHeight="1">
      <c r="A215" s="15">
        <v>207</v>
      </c>
      <c r="B215" s="16" t="s">
        <v>9</v>
      </c>
      <c r="C215" s="23">
        <v>0</v>
      </c>
      <c r="D215" s="23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14"/>
    </row>
    <row r="216" spans="1:10" ht="15.75" customHeight="1">
      <c r="A216" s="15">
        <v>208</v>
      </c>
      <c r="B216" s="16" t="s">
        <v>2</v>
      </c>
      <c r="C216" s="19">
        <f>SUM(D216+E216+F216+G216+H216+I216)</f>
        <v>21048</v>
      </c>
      <c r="D216" s="19">
        <v>3508</v>
      </c>
      <c r="E216" s="19">
        <v>3508</v>
      </c>
      <c r="F216" s="19">
        <v>3508</v>
      </c>
      <c r="G216" s="19">
        <v>3508</v>
      </c>
      <c r="H216" s="19">
        <v>3508</v>
      </c>
      <c r="I216" s="19">
        <v>3508</v>
      </c>
      <c r="J216" s="14"/>
    </row>
    <row r="217" spans="1:10" ht="12.75" customHeight="1">
      <c r="A217" s="14">
        <v>209</v>
      </c>
      <c r="B217" s="15" t="s">
        <v>36</v>
      </c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17" t="s">
        <v>13</v>
      </c>
    </row>
    <row r="218" spans="1:10" ht="120" customHeight="1">
      <c r="A218" s="15">
        <v>210</v>
      </c>
      <c r="B218" s="14" t="s">
        <v>32</v>
      </c>
      <c r="C218" s="20">
        <f>SUM(D218+E218+F218+G218+H218+I218)</f>
        <v>11442</v>
      </c>
      <c r="D218" s="20">
        <v>1907</v>
      </c>
      <c r="E218" s="20">
        <v>1907</v>
      </c>
      <c r="F218" s="20">
        <v>1907</v>
      </c>
      <c r="G218" s="20">
        <v>1907</v>
      </c>
      <c r="H218" s="20">
        <v>1907</v>
      </c>
      <c r="I218" s="20">
        <v>1907</v>
      </c>
      <c r="J218" s="14" t="s">
        <v>77</v>
      </c>
    </row>
    <row r="219" spans="1:10" ht="15" customHeight="1">
      <c r="A219" s="15">
        <v>211</v>
      </c>
      <c r="B219" s="15" t="s">
        <v>35</v>
      </c>
      <c r="C219" s="23">
        <v>0</v>
      </c>
      <c r="D219" s="23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14" t="s">
        <v>37</v>
      </c>
    </row>
    <row r="220" spans="1:10" ht="18" customHeight="1">
      <c r="A220" s="15">
        <v>212</v>
      </c>
      <c r="B220" s="16" t="s">
        <v>9</v>
      </c>
      <c r="C220" s="23">
        <v>0</v>
      </c>
      <c r="D220" s="23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14" t="s">
        <v>37</v>
      </c>
    </row>
    <row r="221" spans="1:10" ht="14.25" customHeight="1">
      <c r="A221" s="15">
        <v>213</v>
      </c>
      <c r="B221" s="16" t="s">
        <v>2</v>
      </c>
      <c r="C221" s="19">
        <v>11442</v>
      </c>
      <c r="D221" s="19">
        <v>1907</v>
      </c>
      <c r="E221" s="19">
        <v>1907</v>
      </c>
      <c r="F221" s="19">
        <v>1907</v>
      </c>
      <c r="G221" s="19">
        <v>1907</v>
      </c>
      <c r="H221" s="19">
        <v>1907</v>
      </c>
      <c r="I221" s="19">
        <v>1907</v>
      </c>
      <c r="J221" s="14" t="s">
        <v>37</v>
      </c>
    </row>
    <row r="222" spans="1:10" ht="16.5" customHeight="1">
      <c r="A222" s="15">
        <v>214</v>
      </c>
      <c r="B222" s="15" t="s">
        <v>36</v>
      </c>
      <c r="C222" s="23">
        <v>0</v>
      </c>
      <c r="D222" s="23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14" t="s">
        <v>37</v>
      </c>
    </row>
    <row r="223" spans="1:10" ht="15.75" customHeight="1">
      <c r="A223" s="15">
        <v>215</v>
      </c>
      <c r="B223" s="43" t="s">
        <v>53</v>
      </c>
      <c r="C223" s="44"/>
      <c r="D223" s="44"/>
      <c r="E223" s="44"/>
      <c r="F223" s="44"/>
      <c r="G223" s="44"/>
      <c r="H223" s="44"/>
      <c r="I223" s="44"/>
      <c r="J223" s="45"/>
    </row>
    <row r="224" spans="1:10" ht="28.5" customHeight="1">
      <c r="A224" s="14">
        <v>216</v>
      </c>
      <c r="B224" s="14" t="s">
        <v>83</v>
      </c>
      <c r="C224" s="21">
        <f>SUM(D224+E224+F224+G224+H224+I224)</f>
        <v>1051.4</v>
      </c>
      <c r="D224" s="21">
        <v>336.4</v>
      </c>
      <c r="E224" s="21">
        <v>351.4</v>
      </c>
      <c r="F224" s="21">
        <v>363.6</v>
      </c>
      <c r="G224" s="21">
        <v>0</v>
      </c>
      <c r="H224" s="21">
        <v>0</v>
      </c>
      <c r="I224" s="21">
        <v>0</v>
      </c>
      <c r="J224" s="17" t="s">
        <v>37</v>
      </c>
    </row>
    <row r="225" spans="1:10" ht="12.75" customHeight="1">
      <c r="A225" s="14">
        <v>217</v>
      </c>
      <c r="B225" s="15" t="s">
        <v>35</v>
      </c>
      <c r="C225" s="19">
        <f>SUM(D225+E225+F225+G225+H225+I225)</f>
        <v>0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7" t="s">
        <v>37</v>
      </c>
    </row>
    <row r="226" spans="1:10" ht="12.75" customHeight="1">
      <c r="A226" s="14">
        <v>218</v>
      </c>
      <c r="B226" s="16" t="s">
        <v>9</v>
      </c>
      <c r="C226" s="23">
        <f>SUM(D226+E226+F226+G226+H226+I226)</f>
        <v>1051.4</v>
      </c>
      <c r="D226" s="23">
        <v>336.4</v>
      </c>
      <c r="E226" s="23">
        <v>351.4</v>
      </c>
      <c r="F226" s="23">
        <v>363.6</v>
      </c>
      <c r="G226" s="23">
        <v>0</v>
      </c>
      <c r="H226" s="23">
        <v>0</v>
      </c>
      <c r="I226" s="23">
        <v>0</v>
      </c>
      <c r="J226" s="17" t="s">
        <v>37</v>
      </c>
    </row>
    <row r="227" spans="1:10" ht="12.75" customHeight="1">
      <c r="A227" s="15">
        <v>219</v>
      </c>
      <c r="B227" s="16" t="s">
        <v>2</v>
      </c>
      <c r="C227" s="23">
        <v>0</v>
      </c>
      <c r="D227" s="23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17" t="s">
        <v>37</v>
      </c>
    </row>
    <row r="228" spans="1:10" ht="12.75" customHeight="1">
      <c r="A228" s="15">
        <v>220</v>
      </c>
      <c r="B228" s="15" t="s">
        <v>36</v>
      </c>
      <c r="C228" s="23">
        <v>0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6" t="s">
        <v>37</v>
      </c>
    </row>
    <row r="229" spans="1:10" ht="12.75" customHeight="1">
      <c r="A229" s="14">
        <v>221</v>
      </c>
      <c r="B229" s="36" t="s">
        <v>0</v>
      </c>
      <c r="C229" s="37"/>
      <c r="D229" s="37"/>
      <c r="E229" s="37"/>
      <c r="F229" s="37"/>
      <c r="G229" s="37"/>
      <c r="H229" s="37"/>
      <c r="I229" s="37"/>
      <c r="J229" s="38"/>
    </row>
    <row r="230" spans="1:10" ht="12.75" customHeight="1">
      <c r="A230" s="15">
        <v>222</v>
      </c>
      <c r="B230" s="14" t="s">
        <v>10</v>
      </c>
      <c r="C230" s="19">
        <f>SUM(D230+E230+F230+G230+H230+I230)</f>
        <v>1051.4</v>
      </c>
      <c r="D230" s="19">
        <v>336.4</v>
      </c>
      <c r="E230" s="19">
        <v>351.4</v>
      </c>
      <c r="F230" s="19">
        <v>363.6</v>
      </c>
      <c r="G230" s="19">
        <v>0</v>
      </c>
      <c r="H230" s="19">
        <v>0</v>
      </c>
      <c r="I230" s="19">
        <v>0</v>
      </c>
      <c r="J230" s="17" t="s">
        <v>37</v>
      </c>
    </row>
    <row r="231" spans="1:10" ht="12.75" customHeight="1">
      <c r="A231" s="15">
        <v>223</v>
      </c>
      <c r="B231" s="15" t="s">
        <v>35</v>
      </c>
      <c r="C231" s="19">
        <f>SUM(D231+E231+F231+G231+H231+I231)</f>
        <v>0</v>
      </c>
      <c r="D231" s="19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7" t="s">
        <v>37</v>
      </c>
    </row>
    <row r="232" spans="1:10" ht="12.75" customHeight="1">
      <c r="A232" s="15">
        <v>224</v>
      </c>
      <c r="B232" s="16" t="s">
        <v>9</v>
      </c>
      <c r="C232" s="23">
        <f>SUM(D232+E232+F232+G232+H232+I232)</f>
        <v>1051.4</v>
      </c>
      <c r="D232" s="23">
        <v>336.4</v>
      </c>
      <c r="E232" s="23">
        <v>351.4</v>
      </c>
      <c r="F232" s="23">
        <v>363.6</v>
      </c>
      <c r="G232" s="23">
        <v>0</v>
      </c>
      <c r="H232" s="23">
        <v>0</v>
      </c>
      <c r="I232" s="23">
        <v>0</v>
      </c>
      <c r="J232" s="17" t="s">
        <v>37</v>
      </c>
    </row>
    <row r="233" spans="1:10" ht="12.75" customHeight="1">
      <c r="A233" s="15">
        <v>225</v>
      </c>
      <c r="B233" s="16" t="s">
        <v>2</v>
      </c>
      <c r="C233" s="23">
        <v>0</v>
      </c>
      <c r="D233" s="23">
        <v>0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  <c r="J233" s="17" t="s">
        <v>37</v>
      </c>
    </row>
    <row r="234" spans="1:10" ht="12.75" customHeight="1">
      <c r="A234" s="14">
        <v>226</v>
      </c>
      <c r="B234" s="15" t="s">
        <v>36</v>
      </c>
      <c r="C234" s="23">
        <v>0</v>
      </c>
      <c r="D234" s="23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14" t="s">
        <v>37</v>
      </c>
    </row>
    <row r="235" spans="1:10" ht="81" customHeight="1">
      <c r="A235" s="15">
        <v>227</v>
      </c>
      <c r="B235" s="14" t="s">
        <v>79</v>
      </c>
      <c r="C235" s="21">
        <f>SUM(D235+E235+F235+G235+H235+I235)</f>
        <v>1051.4</v>
      </c>
      <c r="D235" s="21">
        <v>336.4</v>
      </c>
      <c r="E235" s="21">
        <v>351.4</v>
      </c>
      <c r="F235" s="21">
        <v>363.6</v>
      </c>
      <c r="G235" s="21">
        <v>0</v>
      </c>
      <c r="H235" s="21">
        <v>0</v>
      </c>
      <c r="I235" s="21">
        <v>0</v>
      </c>
      <c r="J235" s="27" t="s">
        <v>67</v>
      </c>
    </row>
    <row r="236" spans="1:10" ht="19.5" customHeight="1">
      <c r="A236" s="15">
        <v>228</v>
      </c>
      <c r="B236" s="15" t="s">
        <v>35</v>
      </c>
      <c r="C236" s="19">
        <f>SUM(D236+E236+F236+G236+H236+I236)</f>
        <v>0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7" t="s">
        <v>37</v>
      </c>
    </row>
    <row r="237" spans="1:10" ht="15" customHeight="1">
      <c r="A237" s="15">
        <v>229</v>
      </c>
      <c r="B237" s="16" t="s">
        <v>9</v>
      </c>
      <c r="C237" s="23">
        <f>SUM(D237+E237+F237+G237+H237+I237)</f>
        <v>1051.4</v>
      </c>
      <c r="D237" s="23">
        <v>336.4</v>
      </c>
      <c r="E237" s="23">
        <v>351.4</v>
      </c>
      <c r="F237" s="23">
        <v>363.6</v>
      </c>
      <c r="G237" s="23">
        <v>0</v>
      </c>
      <c r="H237" s="23">
        <v>0</v>
      </c>
      <c r="I237" s="23">
        <v>0</v>
      </c>
      <c r="J237" s="17" t="s">
        <v>37</v>
      </c>
    </row>
    <row r="238" spans="1:10" ht="17.25" customHeight="1">
      <c r="A238" s="15">
        <v>230</v>
      </c>
      <c r="B238" s="16" t="s">
        <v>2</v>
      </c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17" t="s">
        <v>37</v>
      </c>
    </row>
    <row r="239" spans="1:10" ht="17.25" customHeight="1">
      <c r="A239" s="15">
        <v>231</v>
      </c>
      <c r="B239" s="15" t="s">
        <v>36</v>
      </c>
      <c r="C239" s="23">
        <v>0</v>
      </c>
      <c r="D239" s="23">
        <v>0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17" t="s">
        <v>37</v>
      </c>
    </row>
    <row r="240" spans="1:10" ht="17.25" customHeight="1">
      <c r="A240" s="15">
        <v>232</v>
      </c>
      <c r="B240" s="47" t="s">
        <v>93</v>
      </c>
      <c r="C240" s="48"/>
      <c r="D240" s="48"/>
      <c r="E240" s="48"/>
      <c r="F240" s="48"/>
      <c r="G240" s="48"/>
      <c r="H240" s="48"/>
      <c r="I240" s="48"/>
      <c r="J240" s="49"/>
    </row>
    <row r="241" spans="1:10" ht="27" customHeight="1">
      <c r="A241" s="15">
        <v>233</v>
      </c>
      <c r="B241" s="14" t="s">
        <v>84</v>
      </c>
      <c r="C241" s="23">
        <f>SUM(D241+E241+F241+G241+H241+I241)</f>
        <v>12387.6</v>
      </c>
      <c r="D241" s="23">
        <f aca="true" t="shared" si="20" ref="D241:I241">SUM(D242+D243+D244+D245)</f>
        <v>2064.6</v>
      </c>
      <c r="E241" s="23">
        <f t="shared" si="20"/>
        <v>2064.6</v>
      </c>
      <c r="F241" s="23">
        <f t="shared" si="20"/>
        <v>2064.6</v>
      </c>
      <c r="G241" s="23">
        <f t="shared" si="20"/>
        <v>2064.6</v>
      </c>
      <c r="H241" s="23">
        <f t="shared" si="20"/>
        <v>2064.6</v>
      </c>
      <c r="I241" s="23">
        <f t="shared" si="20"/>
        <v>2064.6</v>
      </c>
      <c r="J241" s="17" t="s">
        <v>37</v>
      </c>
    </row>
    <row r="242" spans="1:10" ht="17.25" customHeight="1">
      <c r="A242" s="15">
        <v>234</v>
      </c>
      <c r="B242" s="15" t="s">
        <v>35</v>
      </c>
      <c r="C242" s="23">
        <f>SUM(D242+E242+F242+G242+H242+I242)</f>
        <v>0</v>
      </c>
      <c r="D242" s="23">
        <f aca="true" t="shared" si="21" ref="D242:I245">SUM(D248)</f>
        <v>0</v>
      </c>
      <c r="E242" s="23">
        <f t="shared" si="21"/>
        <v>0</v>
      </c>
      <c r="F242" s="23">
        <f t="shared" si="21"/>
        <v>0</v>
      </c>
      <c r="G242" s="23">
        <f t="shared" si="21"/>
        <v>0</v>
      </c>
      <c r="H242" s="23">
        <f t="shared" si="21"/>
        <v>0</v>
      </c>
      <c r="I242" s="23">
        <f t="shared" si="21"/>
        <v>0</v>
      </c>
      <c r="J242" s="17" t="s">
        <v>37</v>
      </c>
    </row>
    <row r="243" spans="1:10" ht="17.25" customHeight="1">
      <c r="A243" s="15">
        <v>235</v>
      </c>
      <c r="B243" s="16" t="s">
        <v>9</v>
      </c>
      <c r="C243" s="23">
        <f>SUM(D243+E243+F243+G243+H243+I243)</f>
        <v>0</v>
      </c>
      <c r="D243" s="23">
        <f t="shared" si="21"/>
        <v>0</v>
      </c>
      <c r="E243" s="23">
        <f t="shared" si="21"/>
        <v>0</v>
      </c>
      <c r="F243" s="23">
        <f t="shared" si="21"/>
        <v>0</v>
      </c>
      <c r="G243" s="23">
        <f t="shared" si="21"/>
        <v>0</v>
      </c>
      <c r="H243" s="23">
        <f t="shared" si="21"/>
        <v>0</v>
      </c>
      <c r="I243" s="23">
        <f t="shared" si="21"/>
        <v>0</v>
      </c>
      <c r="J243" s="17" t="s">
        <v>37</v>
      </c>
    </row>
    <row r="244" spans="1:10" ht="17.25" customHeight="1">
      <c r="A244" s="15">
        <v>236</v>
      </c>
      <c r="B244" s="16" t="s">
        <v>2</v>
      </c>
      <c r="C244" s="23">
        <f>SUM(D244+E244+F244+G244+H244+I244)</f>
        <v>12387.6</v>
      </c>
      <c r="D244" s="23">
        <f t="shared" si="21"/>
        <v>2064.6</v>
      </c>
      <c r="E244" s="23">
        <f t="shared" si="21"/>
        <v>2064.6</v>
      </c>
      <c r="F244" s="23">
        <f t="shared" si="21"/>
        <v>2064.6</v>
      </c>
      <c r="G244" s="23">
        <f t="shared" si="21"/>
        <v>2064.6</v>
      </c>
      <c r="H244" s="23">
        <f t="shared" si="21"/>
        <v>2064.6</v>
      </c>
      <c r="I244" s="23">
        <f t="shared" si="21"/>
        <v>2064.6</v>
      </c>
      <c r="J244" s="17" t="s">
        <v>37</v>
      </c>
    </row>
    <row r="245" spans="1:10" ht="17.25" customHeight="1">
      <c r="A245" s="15">
        <v>237</v>
      </c>
      <c r="B245" s="15" t="s">
        <v>36</v>
      </c>
      <c r="C245" s="23">
        <f>SUM(D245+E245+F245+G245+H245+I245)</f>
        <v>0</v>
      </c>
      <c r="D245" s="23">
        <f t="shared" si="21"/>
        <v>0</v>
      </c>
      <c r="E245" s="23">
        <f t="shared" si="21"/>
        <v>0</v>
      </c>
      <c r="F245" s="23">
        <f t="shared" si="21"/>
        <v>0</v>
      </c>
      <c r="G245" s="23">
        <f t="shared" si="21"/>
        <v>0</v>
      </c>
      <c r="H245" s="23">
        <f t="shared" si="21"/>
        <v>0</v>
      </c>
      <c r="I245" s="23">
        <f t="shared" si="21"/>
        <v>0</v>
      </c>
      <c r="J245" s="17" t="s">
        <v>37</v>
      </c>
    </row>
    <row r="246" spans="1:10" ht="17.25" customHeight="1">
      <c r="A246" s="15">
        <v>238</v>
      </c>
      <c r="B246" s="36" t="s">
        <v>0</v>
      </c>
      <c r="C246" s="37"/>
      <c r="D246" s="37"/>
      <c r="E246" s="37"/>
      <c r="F246" s="37"/>
      <c r="G246" s="37"/>
      <c r="H246" s="37"/>
      <c r="I246" s="37"/>
      <c r="J246" s="38"/>
    </row>
    <row r="247" spans="1:10" ht="28.5" customHeight="1">
      <c r="A247" s="15">
        <v>239</v>
      </c>
      <c r="B247" s="14" t="s">
        <v>85</v>
      </c>
      <c r="C247" s="23">
        <f aca="true" t="shared" si="22" ref="C247:C254">SUM(D247+E247+F247+G247+H247+I247)</f>
        <v>12387.6</v>
      </c>
      <c r="D247" s="23">
        <f aca="true" t="shared" si="23" ref="D247:I247">SUM(D248+D249+D250+D251)</f>
        <v>2064.6</v>
      </c>
      <c r="E247" s="23">
        <f t="shared" si="23"/>
        <v>2064.6</v>
      </c>
      <c r="F247" s="23">
        <f t="shared" si="23"/>
        <v>2064.6</v>
      </c>
      <c r="G247" s="23">
        <f t="shared" si="23"/>
        <v>2064.6</v>
      </c>
      <c r="H247" s="23">
        <f t="shared" si="23"/>
        <v>2064.6</v>
      </c>
      <c r="I247" s="23">
        <f t="shared" si="23"/>
        <v>2064.6</v>
      </c>
      <c r="J247" s="17" t="s">
        <v>37</v>
      </c>
    </row>
    <row r="248" spans="1:10" ht="17.25" customHeight="1">
      <c r="A248" s="15">
        <v>240</v>
      </c>
      <c r="B248" s="15" t="s">
        <v>35</v>
      </c>
      <c r="C248" s="23">
        <f t="shared" si="22"/>
        <v>0</v>
      </c>
      <c r="D248" s="23">
        <v>0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  <c r="J248" s="17" t="s">
        <v>37</v>
      </c>
    </row>
    <row r="249" spans="1:10" ht="17.25" customHeight="1">
      <c r="A249" s="15">
        <v>241</v>
      </c>
      <c r="B249" s="16" t="s">
        <v>9</v>
      </c>
      <c r="C249" s="23">
        <f t="shared" si="22"/>
        <v>0</v>
      </c>
      <c r="D249" s="23">
        <v>0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17" t="s">
        <v>37</v>
      </c>
    </row>
    <row r="250" spans="1:10" ht="17.25" customHeight="1">
      <c r="A250" s="15">
        <v>242</v>
      </c>
      <c r="B250" s="16" t="s">
        <v>2</v>
      </c>
      <c r="C250" s="23">
        <f t="shared" si="22"/>
        <v>12387.6</v>
      </c>
      <c r="D250" s="23">
        <f>SUM(D255+D260)</f>
        <v>2064.6</v>
      </c>
      <c r="E250" s="23">
        <f>SUM(E255+E260)</f>
        <v>2064.6</v>
      </c>
      <c r="F250" s="23">
        <f>SUM(F255+F260)</f>
        <v>2064.6</v>
      </c>
      <c r="G250" s="23">
        <f>SUM(G255+G260)</f>
        <v>2064.6</v>
      </c>
      <c r="H250" s="23">
        <f>SUM(H255+H260)</f>
        <v>2064.6</v>
      </c>
      <c r="I250" s="23">
        <f>SUM(I255+I260)</f>
        <v>2064.6</v>
      </c>
      <c r="J250" s="17" t="s">
        <v>37</v>
      </c>
    </row>
    <row r="251" spans="1:10" ht="17.25" customHeight="1">
      <c r="A251" s="15">
        <v>243</v>
      </c>
      <c r="B251" s="15" t="s">
        <v>36</v>
      </c>
      <c r="C251" s="23">
        <f t="shared" si="22"/>
        <v>0</v>
      </c>
      <c r="D251" s="23">
        <v>0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17" t="s">
        <v>37</v>
      </c>
    </row>
    <row r="252" spans="1:10" ht="105" customHeight="1">
      <c r="A252" s="15">
        <v>244</v>
      </c>
      <c r="B252" s="29" t="s">
        <v>86</v>
      </c>
      <c r="C252" s="23">
        <f t="shared" si="22"/>
        <v>1120.8</v>
      </c>
      <c r="D252" s="23">
        <v>186.8</v>
      </c>
      <c r="E252" s="23">
        <v>186.8</v>
      </c>
      <c r="F252" s="23">
        <v>186.8</v>
      </c>
      <c r="G252" s="23">
        <v>186.8</v>
      </c>
      <c r="H252" s="23">
        <v>186.8</v>
      </c>
      <c r="I252" s="23">
        <v>186.8</v>
      </c>
      <c r="J252" s="27" t="s">
        <v>90</v>
      </c>
    </row>
    <row r="253" spans="1:10" ht="17.25" customHeight="1">
      <c r="A253" s="15">
        <v>245</v>
      </c>
      <c r="B253" s="15" t="s">
        <v>35</v>
      </c>
      <c r="C253" s="23">
        <f t="shared" si="22"/>
        <v>0</v>
      </c>
      <c r="D253" s="23">
        <v>0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17" t="s">
        <v>37</v>
      </c>
    </row>
    <row r="254" spans="1:10" ht="17.25" customHeight="1">
      <c r="A254" s="15">
        <v>246</v>
      </c>
      <c r="B254" s="16" t="s">
        <v>9</v>
      </c>
      <c r="C254" s="23">
        <f t="shared" si="22"/>
        <v>0</v>
      </c>
      <c r="D254" s="23">
        <v>0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17" t="s">
        <v>37</v>
      </c>
    </row>
    <row r="255" spans="1:10" ht="17.25" customHeight="1">
      <c r="A255" s="15">
        <v>247</v>
      </c>
      <c r="B255" s="16" t="s">
        <v>2</v>
      </c>
      <c r="C255" s="23">
        <v>1120.8</v>
      </c>
      <c r="D255" s="23">
        <v>186.8</v>
      </c>
      <c r="E255" s="23">
        <v>186.8</v>
      </c>
      <c r="F255" s="23">
        <v>186.8</v>
      </c>
      <c r="G255" s="23">
        <v>186.8</v>
      </c>
      <c r="H255" s="23">
        <v>186.8</v>
      </c>
      <c r="I255" s="23">
        <v>186.8</v>
      </c>
      <c r="J255" s="17" t="s">
        <v>37</v>
      </c>
    </row>
    <row r="256" spans="1:10" ht="18.75" customHeight="1">
      <c r="A256" s="15">
        <v>248</v>
      </c>
      <c r="B256" s="15" t="s">
        <v>36</v>
      </c>
      <c r="C256" s="23">
        <f aca="true" t="shared" si="24" ref="C256:C261">SUM(D256+E256+F256+G256+H256+I256)</f>
        <v>0</v>
      </c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17" t="s">
        <v>37</v>
      </c>
    </row>
    <row r="257" spans="1:10" ht="84.75" customHeight="1">
      <c r="A257" s="15">
        <v>249</v>
      </c>
      <c r="B257" s="14" t="s">
        <v>104</v>
      </c>
      <c r="C257" s="23">
        <f t="shared" si="24"/>
        <v>11266.8</v>
      </c>
      <c r="D257" s="23">
        <v>1877.8</v>
      </c>
      <c r="E257" s="23">
        <v>1877.8</v>
      </c>
      <c r="F257" s="23">
        <v>1877.8</v>
      </c>
      <c r="G257" s="23">
        <v>1877.8</v>
      </c>
      <c r="H257" s="23">
        <v>1877.8</v>
      </c>
      <c r="I257" s="23">
        <v>1877.8</v>
      </c>
      <c r="J257" s="27" t="s">
        <v>87</v>
      </c>
    </row>
    <row r="258" spans="1:10" ht="18.75" customHeight="1">
      <c r="A258" s="15">
        <v>250</v>
      </c>
      <c r="B258" s="15" t="s">
        <v>35</v>
      </c>
      <c r="C258" s="23">
        <f t="shared" si="24"/>
        <v>0</v>
      </c>
      <c r="D258" s="23">
        <v>0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17" t="s">
        <v>37</v>
      </c>
    </row>
    <row r="259" spans="1:10" ht="18.75" customHeight="1">
      <c r="A259" s="15">
        <v>251</v>
      </c>
      <c r="B259" s="16" t="s">
        <v>9</v>
      </c>
      <c r="C259" s="23">
        <f t="shared" si="24"/>
        <v>0</v>
      </c>
      <c r="D259" s="23">
        <v>0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17" t="s">
        <v>37</v>
      </c>
    </row>
    <row r="260" spans="1:10" ht="18.75" customHeight="1">
      <c r="A260" s="15">
        <v>252</v>
      </c>
      <c r="B260" s="16" t="s">
        <v>2</v>
      </c>
      <c r="C260" s="23">
        <f t="shared" si="24"/>
        <v>11266.8</v>
      </c>
      <c r="D260" s="23">
        <v>1877.8</v>
      </c>
      <c r="E260" s="23">
        <v>1877.8</v>
      </c>
      <c r="F260" s="23">
        <v>1877.8</v>
      </c>
      <c r="G260" s="23">
        <v>1877.8</v>
      </c>
      <c r="H260" s="23">
        <v>1877.8</v>
      </c>
      <c r="I260" s="23">
        <v>1877.8</v>
      </c>
      <c r="J260" s="17" t="s">
        <v>37</v>
      </c>
    </row>
    <row r="261" spans="1:10" ht="18.75" customHeight="1">
      <c r="A261" s="15">
        <v>253</v>
      </c>
      <c r="B261" s="15" t="s">
        <v>36</v>
      </c>
      <c r="C261" s="23">
        <f t="shared" si="24"/>
        <v>0</v>
      </c>
      <c r="D261" s="23">
        <v>0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17" t="s">
        <v>37</v>
      </c>
    </row>
    <row r="262" spans="1:10" ht="18.75" customHeight="1">
      <c r="A262" s="15">
        <v>254</v>
      </c>
      <c r="B262" s="33" t="s">
        <v>94</v>
      </c>
      <c r="C262" s="34"/>
      <c r="D262" s="34"/>
      <c r="E262" s="34"/>
      <c r="F262" s="34"/>
      <c r="G262" s="34"/>
      <c r="H262" s="34"/>
      <c r="I262" s="34"/>
      <c r="J262" s="35"/>
    </row>
    <row r="263" spans="1:10" ht="28.5" customHeight="1">
      <c r="A263" s="15">
        <v>255</v>
      </c>
      <c r="B263" s="14" t="s">
        <v>95</v>
      </c>
      <c r="C263" s="23">
        <f>SUM(D263+E263+F263+G263+H263+I263)</f>
        <v>0</v>
      </c>
      <c r="D263" s="23">
        <f aca="true" t="shared" si="25" ref="D263:I263">SUM(D264+D265+D266+D267)</f>
        <v>0</v>
      </c>
      <c r="E263" s="23">
        <f t="shared" si="25"/>
        <v>0</v>
      </c>
      <c r="F263" s="23">
        <f t="shared" si="25"/>
        <v>0</v>
      </c>
      <c r="G263" s="23">
        <f t="shared" si="25"/>
        <v>0</v>
      </c>
      <c r="H263" s="23">
        <f t="shared" si="25"/>
        <v>0</v>
      </c>
      <c r="I263" s="23">
        <f t="shared" si="25"/>
        <v>0</v>
      </c>
      <c r="J263" s="17" t="s">
        <v>37</v>
      </c>
    </row>
    <row r="264" spans="1:10" ht="18.75" customHeight="1">
      <c r="A264" s="15">
        <v>256</v>
      </c>
      <c r="B264" s="15" t="s">
        <v>35</v>
      </c>
      <c r="C264" s="23">
        <f>SUM(D264+E264+F264+G264+H264+I264)</f>
        <v>0</v>
      </c>
      <c r="D264" s="23">
        <f aca="true" t="shared" si="26" ref="D264:I264">SUM(D270)</f>
        <v>0</v>
      </c>
      <c r="E264" s="23">
        <f t="shared" si="26"/>
        <v>0</v>
      </c>
      <c r="F264" s="23">
        <f t="shared" si="26"/>
        <v>0</v>
      </c>
      <c r="G264" s="23">
        <f t="shared" si="26"/>
        <v>0</v>
      </c>
      <c r="H264" s="23">
        <f t="shared" si="26"/>
        <v>0</v>
      </c>
      <c r="I264" s="23">
        <f t="shared" si="26"/>
        <v>0</v>
      </c>
      <c r="J264" s="17" t="s">
        <v>37</v>
      </c>
    </row>
    <row r="265" spans="1:10" ht="18.75" customHeight="1">
      <c r="A265" s="15">
        <v>257</v>
      </c>
      <c r="B265" s="16" t="s">
        <v>9</v>
      </c>
      <c r="C265" s="23">
        <f>SUM(D265+E265+F265+G265+H265+I265)</f>
        <v>0</v>
      </c>
      <c r="D265" s="23">
        <f aca="true" t="shared" si="27" ref="D265:I265">SUM(D271)</f>
        <v>0</v>
      </c>
      <c r="E265" s="23">
        <f t="shared" si="27"/>
        <v>0</v>
      </c>
      <c r="F265" s="23">
        <f t="shared" si="27"/>
        <v>0</v>
      </c>
      <c r="G265" s="23">
        <f t="shared" si="27"/>
        <v>0</v>
      </c>
      <c r="H265" s="23">
        <f t="shared" si="27"/>
        <v>0</v>
      </c>
      <c r="I265" s="23">
        <f t="shared" si="27"/>
        <v>0</v>
      </c>
      <c r="J265" s="17" t="s">
        <v>37</v>
      </c>
    </row>
    <row r="266" spans="1:10" ht="18.75" customHeight="1">
      <c r="A266" s="15">
        <v>258</v>
      </c>
      <c r="B266" s="16" t="s">
        <v>2</v>
      </c>
      <c r="C266" s="23">
        <f>SUM(D266+E266+F266+G266+H266+I266)</f>
        <v>0</v>
      </c>
      <c r="D266" s="23">
        <f aca="true" t="shared" si="28" ref="D266:I266">SUM(D272)</f>
        <v>0</v>
      </c>
      <c r="E266" s="23">
        <f t="shared" si="28"/>
        <v>0</v>
      </c>
      <c r="F266" s="23">
        <f t="shared" si="28"/>
        <v>0</v>
      </c>
      <c r="G266" s="23">
        <f t="shared" si="28"/>
        <v>0</v>
      </c>
      <c r="H266" s="23">
        <f t="shared" si="28"/>
        <v>0</v>
      </c>
      <c r="I266" s="23">
        <f t="shared" si="28"/>
        <v>0</v>
      </c>
      <c r="J266" s="17" t="s">
        <v>37</v>
      </c>
    </row>
    <row r="267" spans="1:10" ht="18.75" customHeight="1">
      <c r="A267" s="15">
        <v>259</v>
      </c>
      <c r="B267" s="15" t="s">
        <v>36</v>
      </c>
      <c r="C267" s="23">
        <v>0</v>
      </c>
      <c r="D267" s="23">
        <v>0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17" t="s">
        <v>37</v>
      </c>
    </row>
    <row r="268" spans="1:10" ht="18.75" customHeight="1">
      <c r="A268" s="15">
        <v>260</v>
      </c>
      <c r="B268" s="36" t="s">
        <v>0</v>
      </c>
      <c r="C268" s="37"/>
      <c r="D268" s="37"/>
      <c r="E268" s="37"/>
      <c r="F268" s="37"/>
      <c r="G268" s="37"/>
      <c r="H268" s="37"/>
      <c r="I268" s="37"/>
      <c r="J268" s="38"/>
    </row>
    <row r="269" spans="1:10" ht="24.75" customHeight="1">
      <c r="A269" s="15">
        <v>261</v>
      </c>
      <c r="B269" s="14" t="s">
        <v>97</v>
      </c>
      <c r="C269" s="23">
        <f>SUM(D269+E269+F269+G269+H269+I269)</f>
        <v>0</v>
      </c>
      <c r="D269" s="23">
        <f aca="true" t="shared" si="29" ref="D269:I269">SUM(D270+D271+D272+D273)</f>
        <v>0</v>
      </c>
      <c r="E269" s="23">
        <f t="shared" si="29"/>
        <v>0</v>
      </c>
      <c r="F269" s="23">
        <f t="shared" si="29"/>
        <v>0</v>
      </c>
      <c r="G269" s="23">
        <f t="shared" si="29"/>
        <v>0</v>
      </c>
      <c r="H269" s="23">
        <f t="shared" si="29"/>
        <v>0</v>
      </c>
      <c r="I269" s="23">
        <f t="shared" si="29"/>
        <v>0</v>
      </c>
      <c r="J269" s="17" t="s">
        <v>37</v>
      </c>
    </row>
    <row r="270" spans="1:10" ht="18.75" customHeight="1">
      <c r="A270" s="15">
        <v>262</v>
      </c>
      <c r="B270" s="15" t="s">
        <v>35</v>
      </c>
      <c r="C270" s="23">
        <f>SUM(D270+E270+F270+G270+H270+I270)</f>
        <v>0</v>
      </c>
      <c r="D270" s="23">
        <f aca="true" t="shared" si="30" ref="D270:I270">SUM(D276)</f>
        <v>0</v>
      </c>
      <c r="E270" s="23">
        <f t="shared" si="30"/>
        <v>0</v>
      </c>
      <c r="F270" s="23">
        <f t="shared" si="30"/>
        <v>0</v>
      </c>
      <c r="G270" s="23">
        <f t="shared" si="30"/>
        <v>0</v>
      </c>
      <c r="H270" s="23">
        <f t="shared" si="30"/>
        <v>0</v>
      </c>
      <c r="I270" s="23">
        <f t="shared" si="30"/>
        <v>0</v>
      </c>
      <c r="J270" s="17" t="s">
        <v>37</v>
      </c>
    </row>
    <row r="271" spans="1:10" ht="18.75" customHeight="1">
      <c r="A271" s="15">
        <v>263</v>
      </c>
      <c r="B271" s="16" t="s">
        <v>9</v>
      </c>
      <c r="C271" s="23">
        <f>SUM(D271+E271+F271+G271+H271+I271)</f>
        <v>0</v>
      </c>
      <c r="D271" s="23">
        <f aca="true" t="shared" si="31" ref="D271:I271">SUM(D277)</f>
        <v>0</v>
      </c>
      <c r="E271" s="23">
        <f t="shared" si="31"/>
        <v>0</v>
      </c>
      <c r="F271" s="23">
        <f t="shared" si="31"/>
        <v>0</v>
      </c>
      <c r="G271" s="23">
        <f t="shared" si="31"/>
        <v>0</v>
      </c>
      <c r="H271" s="23">
        <f t="shared" si="31"/>
        <v>0</v>
      </c>
      <c r="I271" s="23">
        <f t="shared" si="31"/>
        <v>0</v>
      </c>
      <c r="J271" s="17" t="s">
        <v>37</v>
      </c>
    </row>
    <row r="272" spans="1:10" ht="18.75" customHeight="1">
      <c r="A272" s="15">
        <v>264</v>
      </c>
      <c r="B272" s="16" t="s">
        <v>2</v>
      </c>
      <c r="C272" s="23">
        <f>SUM(D272+E272+F272+G272+H272+I272)</f>
        <v>0</v>
      </c>
      <c r="D272" s="23">
        <f aca="true" t="shared" si="32" ref="D272:I272">SUM(D278)</f>
        <v>0</v>
      </c>
      <c r="E272" s="23">
        <f t="shared" si="32"/>
        <v>0</v>
      </c>
      <c r="F272" s="23">
        <f t="shared" si="32"/>
        <v>0</v>
      </c>
      <c r="G272" s="23">
        <f t="shared" si="32"/>
        <v>0</v>
      </c>
      <c r="H272" s="23">
        <f t="shared" si="32"/>
        <v>0</v>
      </c>
      <c r="I272" s="23">
        <f t="shared" si="32"/>
        <v>0</v>
      </c>
      <c r="J272" s="17" t="s">
        <v>37</v>
      </c>
    </row>
    <row r="273" spans="1:10" ht="18.75" customHeight="1">
      <c r="A273" s="15">
        <v>265</v>
      </c>
      <c r="B273" s="15" t="s">
        <v>96</v>
      </c>
      <c r="C273" s="23">
        <v>0</v>
      </c>
      <c r="D273" s="23">
        <v>0</v>
      </c>
      <c r="E273" s="23">
        <v>0</v>
      </c>
      <c r="F273" s="23">
        <v>0</v>
      </c>
      <c r="G273" s="23">
        <v>0</v>
      </c>
      <c r="H273" s="23">
        <v>0</v>
      </c>
      <c r="I273" s="23">
        <v>0</v>
      </c>
      <c r="J273" s="17" t="s">
        <v>37</v>
      </c>
    </row>
    <row r="274" spans="1:10" ht="69.75" customHeight="1">
      <c r="A274" s="15">
        <v>266</v>
      </c>
      <c r="B274" s="14" t="s">
        <v>98</v>
      </c>
      <c r="C274" s="23">
        <f>SUM(D274+E274+F274+G274+H274+I274)</f>
        <v>0</v>
      </c>
      <c r="D274" s="23">
        <v>0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7" t="s">
        <v>99</v>
      </c>
    </row>
    <row r="275" spans="1:10" ht="18.75" customHeight="1">
      <c r="A275" s="15">
        <v>267</v>
      </c>
      <c r="B275" s="15" t="s">
        <v>35</v>
      </c>
      <c r="C275" s="23">
        <f>SUM(D275+E275+F275+G275+H275+I275)</f>
        <v>0</v>
      </c>
      <c r="D275" s="23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17" t="s">
        <v>37</v>
      </c>
    </row>
    <row r="276" spans="1:10" ht="18.75" customHeight="1">
      <c r="A276" s="15">
        <v>268</v>
      </c>
      <c r="B276" s="16" t="s">
        <v>9</v>
      </c>
      <c r="C276" s="23">
        <f>SUM(D276+E276+F276+G276+H276+I276)</f>
        <v>0</v>
      </c>
      <c r="D276" s="23">
        <v>0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17" t="s">
        <v>37</v>
      </c>
    </row>
    <row r="277" spans="1:10" ht="18.75" customHeight="1">
      <c r="A277" s="15">
        <v>269</v>
      </c>
      <c r="B277" s="16" t="s">
        <v>2</v>
      </c>
      <c r="C277" s="23">
        <f>SUM(D277+E277+F277+G277+I277)</f>
        <v>0</v>
      </c>
      <c r="D277" s="23">
        <v>0</v>
      </c>
      <c r="E277" s="23">
        <v>0</v>
      </c>
      <c r="F277" s="23">
        <v>0</v>
      </c>
      <c r="G277" s="23">
        <v>0</v>
      </c>
      <c r="H277" s="23">
        <v>0</v>
      </c>
      <c r="I277" s="23">
        <v>0</v>
      </c>
      <c r="J277" s="17" t="s">
        <v>37</v>
      </c>
    </row>
    <row r="278" spans="1:10" ht="18.75" customHeight="1">
      <c r="A278" s="15">
        <v>270</v>
      </c>
      <c r="B278" s="15" t="s">
        <v>36</v>
      </c>
      <c r="C278" s="23">
        <f>SUM(D278+E278+F278+G278+H278+I278)</f>
        <v>0</v>
      </c>
      <c r="D278" s="23">
        <v>0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17" t="s">
        <v>37</v>
      </c>
    </row>
  </sheetData>
  <sheetProtection/>
  <mergeCells count="30">
    <mergeCell ref="H2:J2"/>
    <mergeCell ref="B121:I121"/>
    <mergeCell ref="B30:J30"/>
    <mergeCell ref="B61:J61"/>
    <mergeCell ref="B67:J67"/>
    <mergeCell ref="B78:J78"/>
    <mergeCell ref="B84:J84"/>
    <mergeCell ref="B115:J115"/>
    <mergeCell ref="A3:J3"/>
    <mergeCell ref="A4:J4"/>
    <mergeCell ref="A5:J5"/>
    <mergeCell ref="A6:A7"/>
    <mergeCell ref="B6:B7"/>
    <mergeCell ref="J6:J7"/>
    <mergeCell ref="C6:I6"/>
    <mergeCell ref="B19:J19"/>
    <mergeCell ref="B14:J14"/>
    <mergeCell ref="B137:J137"/>
    <mergeCell ref="B143:J143"/>
    <mergeCell ref="B223:J223"/>
    <mergeCell ref="B24:J24"/>
    <mergeCell ref="B170:I170"/>
    <mergeCell ref="B240:J240"/>
    <mergeCell ref="B262:J262"/>
    <mergeCell ref="B268:J268"/>
    <mergeCell ref="B246:J246"/>
    <mergeCell ref="B164:J164"/>
    <mergeCell ref="B207:J207"/>
    <mergeCell ref="B201:J201"/>
    <mergeCell ref="B229:J22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User191219-1</dc:creator>
  <cp:keywords/>
  <dc:description/>
  <cp:lastModifiedBy>Оксана</cp:lastModifiedBy>
  <cp:lastPrinted>2022-10-30T08:39:25Z</cp:lastPrinted>
  <dcterms:created xsi:type="dcterms:W3CDTF">2020-01-27T03:55:42Z</dcterms:created>
  <dcterms:modified xsi:type="dcterms:W3CDTF">2022-10-30T08:40:47Z</dcterms:modified>
  <cp:category/>
  <cp:version/>
  <cp:contentType/>
  <cp:contentStatus/>
</cp:coreProperties>
</file>